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Override PartName="/xl/diagrams/quickStyle2.xml" ContentType="application/vnd.openxmlformats-officedocument.drawingml.diagramSty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iagrams/data2.xml" ContentType="application/vnd.openxmlformats-officedocument.drawingml.diagramData+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Override PartName="/xl/drawings/drawing4.xml" ContentType="application/vnd.openxmlformats-officedocument.drawing+xml"/>
  <Override PartName="/xl/diagrams/colors2.xml" ContentType="application/vnd.openxmlformats-officedocument.drawingml.diagramColor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iagrams/drawing1.xml" ContentType="application/vnd.ms-office.drawingml.diagramDrawing+xml"/>
  <Override PartName="/xl/diagrams/drawing2.xml" ContentType="application/vnd.ms-office.drawingml.diagram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iagrams/layout2.xml" ContentType="application/vnd.openxmlformats-officedocument.drawingml.diagramLayou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0" yWindow="30" windowWidth="15600" windowHeight="7305" tabRatio="922" activeTab="9"/>
  </bookViews>
  <sheets>
    <sheet name="Project objectives and results" sheetId="9" r:id="rId1"/>
    <sheet name="Project stakeholders" sheetId="12" r:id="rId2"/>
    <sheet name="Work Structure 1" sheetId="8" r:id="rId3"/>
    <sheet name="Project time budget" sheetId="13" r:id="rId4"/>
    <sheet name="Work structure 2" sheetId="6" r:id="rId5"/>
    <sheet name="Work plan in time scale" sheetId="7" r:id="rId6"/>
    <sheet name="Critical task line" sheetId="11" r:id="rId7"/>
    <sheet name="Schedule Cantt" sheetId="2" r:id="rId8"/>
    <sheet name="Milestones and deliverables" sheetId="5" r:id="rId9"/>
    <sheet name="Risk assessment" sheetId="10" r:id="rId10"/>
  </sheets>
  <definedNames>
    <definedName name="_GoBack" localSheetId="8">'Milestones and deliverables'!#REF!</definedName>
    <definedName name="OLE_LINK1" localSheetId="8">'Milestones and deliverables'!#REF!</definedName>
    <definedName name="_xlnm.Print_Area" localSheetId="8">'Milestones and deliverables'!$A$1:$F$87</definedName>
    <definedName name="_xlnm.Print_Area" localSheetId="0">'Project objectives and results'!$K$1:$AC$56</definedName>
    <definedName name="_xlnm.Print_Area" localSheetId="1">'Project stakeholders'!$A$1:$C$30</definedName>
    <definedName name="_xlnm.Print_Area" localSheetId="3">'Project time budget'!$A$1:$M$40</definedName>
    <definedName name="_xlnm.Print_Area" localSheetId="9">'Risk assessment'!$A$1:$I$21</definedName>
    <definedName name="_xlnm.Print_Area" localSheetId="7">'Schedule Cantt'!$A$55:$AL$110</definedName>
    <definedName name="_xlnm.Print_Area" localSheetId="5">'Work plan in time scale'!$A$1:$Z$56</definedName>
    <definedName name="_xlnm.Print_Area" localSheetId="2">'Work Structure 1'!$E$2:$W$39</definedName>
  </definedNames>
  <calcPr calcId="125725"/>
</workbook>
</file>

<file path=xl/calcChain.xml><?xml version="1.0" encoding="utf-8"?>
<calcChain xmlns="http://schemas.openxmlformats.org/spreadsheetml/2006/main">
  <c r="E14" i="10"/>
  <c r="E13"/>
  <c r="E12"/>
  <c r="E11"/>
  <c r="E10"/>
  <c r="E9"/>
  <c r="E8"/>
  <c r="E6"/>
  <c r="E3"/>
  <c r="E4"/>
  <c r="E2"/>
  <c r="B38" i="13"/>
  <c r="K37"/>
  <c r="K38" s="1"/>
  <c r="J36"/>
  <c r="I36"/>
  <c r="H36"/>
  <c r="G36"/>
  <c r="F36"/>
  <c r="E36"/>
  <c r="D36"/>
  <c r="C36"/>
  <c r="B36"/>
  <c r="K35"/>
  <c r="K34"/>
  <c r="K33"/>
  <c r="K32"/>
  <c r="K31"/>
  <c r="K30"/>
  <c r="K29"/>
  <c r="K28"/>
  <c r="K27"/>
  <c r="K36" s="1"/>
  <c r="J26"/>
  <c r="I26"/>
  <c r="H26"/>
  <c r="G26"/>
  <c r="F26"/>
  <c r="E26"/>
  <c r="D26"/>
  <c r="C26"/>
  <c r="B26"/>
  <c r="K25"/>
  <c r="I24"/>
  <c r="K24" s="1"/>
  <c r="K23"/>
  <c r="K22"/>
  <c r="K26" s="1"/>
  <c r="K21"/>
  <c r="J20"/>
  <c r="I20"/>
  <c r="H20"/>
  <c r="G20"/>
  <c r="F20"/>
  <c r="E20"/>
  <c r="D20"/>
  <c r="C20"/>
  <c r="B20"/>
  <c r="K19"/>
  <c r="K18"/>
  <c r="K17"/>
  <c r="K20" s="1"/>
  <c r="K16"/>
  <c r="J15"/>
  <c r="I15"/>
  <c r="H15"/>
  <c r="G15"/>
  <c r="F15"/>
  <c r="E15"/>
  <c r="D15"/>
  <c r="C15"/>
  <c r="B15"/>
  <c r="K14"/>
  <c r="K13"/>
  <c r="K12"/>
  <c r="K11"/>
  <c r="K10"/>
  <c r="K9"/>
  <c r="K15" s="1"/>
  <c r="J8"/>
  <c r="H8"/>
  <c r="G8"/>
  <c r="G39" s="1"/>
  <c r="F8"/>
  <c r="E8"/>
  <c r="D8"/>
  <c r="C8"/>
  <c r="C39" s="1"/>
  <c r="B8"/>
  <c r="I7"/>
  <c r="K7" s="1"/>
  <c r="K6"/>
  <c r="K8" s="1"/>
  <c r="I6"/>
  <c r="I8" s="1"/>
  <c r="J5"/>
  <c r="J39" s="1"/>
  <c r="I5"/>
  <c r="H5"/>
  <c r="H39" s="1"/>
  <c r="G5"/>
  <c r="F5"/>
  <c r="F39" s="1"/>
  <c r="E5"/>
  <c r="E39" s="1"/>
  <c r="D5"/>
  <c r="D39" s="1"/>
  <c r="C5"/>
  <c r="B5"/>
  <c r="B39" s="1"/>
  <c r="K4"/>
  <c r="K3"/>
  <c r="K5" s="1"/>
  <c r="K39" l="1"/>
  <c r="D40" s="1"/>
  <c r="H40"/>
  <c r="L8"/>
  <c r="G40"/>
  <c r="L26"/>
  <c r="J40"/>
  <c r="L15"/>
  <c r="E40"/>
  <c r="I39"/>
  <c r="I40" s="1"/>
  <c r="L20" l="1"/>
  <c r="B40"/>
  <c r="L36"/>
  <c r="L5"/>
  <c r="L38"/>
  <c r="F40"/>
  <c r="C40"/>
  <c r="K40" l="1"/>
  <c r="C14" i="2" l="1"/>
  <c r="L14"/>
  <c r="X14"/>
  <c r="AJ14"/>
  <c r="AJ103" l="1"/>
  <c r="X103"/>
  <c r="L103"/>
  <c r="C103"/>
  <c r="C96"/>
  <c r="X96"/>
  <c r="AJ96"/>
  <c r="L96"/>
  <c r="AJ70"/>
  <c r="X70"/>
  <c r="L70"/>
  <c r="AJ54"/>
  <c r="X54"/>
  <c r="L54"/>
  <c r="L43"/>
  <c r="C43"/>
  <c r="AJ43"/>
  <c r="X43"/>
  <c r="X108" l="1"/>
  <c r="AJ108"/>
  <c r="L108"/>
  <c r="C108"/>
</calcChain>
</file>

<file path=xl/comments1.xml><?xml version="1.0" encoding="utf-8"?>
<comments xmlns="http://schemas.openxmlformats.org/spreadsheetml/2006/main">
  <authors>
    <author>mariliis</author>
  </authors>
  <commentList>
    <comment ref="C82" authorId="0">
      <text>
        <r>
          <rPr>
            <b/>
            <sz val="9"/>
            <color indexed="81"/>
            <rFont val="Tahoma"/>
            <family val="2"/>
          </rPr>
          <t>mariliis:</t>
        </r>
        <r>
          <rPr>
            <sz val="9"/>
            <color indexed="81"/>
            <rFont val="Tahoma"/>
            <family val="2"/>
          </rPr>
          <t xml:space="preserve">
Project start date 11 of March 2014</t>
        </r>
      </text>
    </comment>
    <comment ref="AL82" authorId="0">
      <text>
        <r>
          <rPr>
            <b/>
            <sz val="9"/>
            <color indexed="81"/>
            <rFont val="Tahoma"/>
            <family val="2"/>
          </rPr>
          <t>mariliis:</t>
        </r>
        <r>
          <rPr>
            <sz val="9"/>
            <color indexed="81"/>
            <rFont val="Tahoma"/>
            <family val="2"/>
          </rPr>
          <t xml:space="preserve">
Project end date 10th  of March 2017. This means that all the deliverables must be delivered by this date.</t>
        </r>
      </text>
    </comment>
  </commentList>
</comments>
</file>

<file path=xl/comments2.xml><?xml version="1.0" encoding="utf-8"?>
<comments xmlns="http://schemas.openxmlformats.org/spreadsheetml/2006/main">
  <authors>
    <author>mariliis</author>
  </authors>
  <commentList>
    <comment ref="C90" authorId="0">
      <text>
        <r>
          <rPr>
            <b/>
            <sz val="9"/>
            <color indexed="81"/>
            <rFont val="Tahoma"/>
            <family val="2"/>
          </rPr>
          <t>mariliis:</t>
        </r>
        <r>
          <rPr>
            <sz val="9"/>
            <color indexed="81"/>
            <rFont val="Tahoma"/>
            <family val="2"/>
          </rPr>
          <t xml:space="preserve">
Project start date 11 of March 2014</t>
        </r>
      </text>
    </comment>
    <comment ref="AL90" authorId="0">
      <text>
        <r>
          <rPr>
            <b/>
            <sz val="9"/>
            <color indexed="81"/>
            <rFont val="Tahoma"/>
            <family val="2"/>
          </rPr>
          <t>mariliis:</t>
        </r>
        <r>
          <rPr>
            <sz val="9"/>
            <color indexed="81"/>
            <rFont val="Tahoma"/>
            <family val="2"/>
          </rPr>
          <t xml:space="preserve">
Project end date 10th  of March 2017. This means that all the deliverables must be delivered by this date.</t>
        </r>
      </text>
    </comment>
  </commentList>
</comments>
</file>

<file path=xl/comments3.xml><?xml version="1.0" encoding="utf-8"?>
<comments xmlns="http://schemas.openxmlformats.org/spreadsheetml/2006/main">
  <authors>
    <author>mariliis</author>
    <author>deschaintre</author>
  </authors>
  <commentList>
    <comment ref="C4" authorId="0">
      <text>
        <r>
          <rPr>
            <b/>
            <sz val="9"/>
            <color indexed="81"/>
            <rFont val="Tahoma"/>
            <family val="2"/>
          </rPr>
          <t>mariliis:</t>
        </r>
        <r>
          <rPr>
            <sz val="9"/>
            <color indexed="81"/>
            <rFont val="Tahoma"/>
            <family val="2"/>
          </rPr>
          <t xml:space="preserve">
Project start date 11 of March 2014</t>
        </r>
      </text>
    </comment>
    <comment ref="AL4" authorId="0">
      <text>
        <r>
          <rPr>
            <b/>
            <sz val="9"/>
            <color indexed="81"/>
            <rFont val="Tahoma"/>
            <family val="2"/>
          </rPr>
          <t>mariliis:</t>
        </r>
        <r>
          <rPr>
            <sz val="9"/>
            <color indexed="81"/>
            <rFont val="Tahoma"/>
            <family val="2"/>
          </rPr>
          <t xml:space="preserve">
Project end date 10th  of March 2017. This means that all the deliverables must be delivered by this date.</t>
        </r>
      </text>
    </comment>
    <comment ref="C7" authorId="1">
      <text>
        <r>
          <rPr>
            <sz val="9"/>
            <color indexed="81"/>
            <rFont val="Tahoma"/>
            <family val="2"/>
          </rPr>
          <t>Consortium agreement</t>
        </r>
      </text>
    </comment>
    <comment ref="C11" authorId="1">
      <text>
        <r>
          <rPr>
            <sz val="9"/>
            <color indexed="81"/>
            <rFont val="Tahoma"/>
            <family val="2"/>
          </rPr>
          <t>Risk assessment on the progress of the case studies (step 1, step 2 and step 3)</t>
        </r>
      </text>
    </comment>
    <comment ref="F11" authorId="1">
      <text>
        <r>
          <rPr>
            <sz val="9"/>
            <color indexed="81"/>
            <rFont val="Tahoma"/>
            <family val="2"/>
          </rPr>
          <t>Risk assessment on the progress of the case studies (step 1, step 2 and step 3)</t>
        </r>
      </text>
    </comment>
    <comment ref="K11" authorId="1">
      <text>
        <r>
          <rPr>
            <sz val="9"/>
            <color indexed="81"/>
            <rFont val="Tahoma"/>
            <family val="2"/>
          </rPr>
          <t>Risk assessment on the progress of the case studies (step 1, step 2 and step 3)</t>
        </r>
      </text>
    </comment>
    <comment ref="Q11" authorId="1">
      <text>
        <r>
          <rPr>
            <sz val="9"/>
            <color indexed="81"/>
            <rFont val="Tahoma"/>
            <family val="2"/>
          </rPr>
          <t>Risk assessment on the progress of the case studies (step 1, step 2 and step 3)</t>
        </r>
      </text>
    </comment>
    <comment ref="W11" authorId="1">
      <text>
        <r>
          <rPr>
            <sz val="9"/>
            <color indexed="81"/>
            <rFont val="Tahoma"/>
            <family val="2"/>
          </rPr>
          <t>Risk assessment on the progress of the case studies (step 1, step 2 and step 3)</t>
        </r>
      </text>
    </comment>
    <comment ref="AC11" authorId="1">
      <text>
        <r>
          <rPr>
            <sz val="9"/>
            <color indexed="81"/>
            <rFont val="Tahoma"/>
            <family val="2"/>
          </rPr>
          <t>Risk assessment on the progress of the case studies (step 1, step 2 and step 3)</t>
        </r>
      </text>
    </comment>
    <comment ref="AJ11" authorId="1">
      <text>
        <r>
          <rPr>
            <sz val="9"/>
            <color indexed="81"/>
            <rFont val="Tahoma"/>
            <family val="2"/>
          </rPr>
          <t>Risk assessment on the progress of the case studies (step 1, step 2 and step 3)</t>
        </r>
      </text>
    </comment>
    <comment ref="D13" authorId="1">
      <text>
        <r>
          <rPr>
            <sz val="9"/>
            <color indexed="81"/>
            <rFont val="Tahoma"/>
            <family val="2"/>
          </rPr>
          <t xml:space="preserve">Minutes and documents of the coordination meeting 1 ; </t>
        </r>
      </text>
    </comment>
    <comment ref="G13" authorId="1">
      <text>
        <r>
          <rPr>
            <sz val="9"/>
            <color indexed="81"/>
            <rFont val="Tahoma"/>
            <family val="2"/>
          </rPr>
          <t>Minutes and documents of the coordination meeting 2</t>
        </r>
      </text>
    </comment>
    <comment ref="L13" authorId="1">
      <text>
        <r>
          <rPr>
            <sz val="9"/>
            <color indexed="81"/>
            <rFont val="Tahoma"/>
            <family val="2"/>
          </rPr>
          <t>Minutes and documents of the coordination meeting 3</t>
        </r>
      </text>
    </comment>
    <comment ref="R13" authorId="1">
      <text>
        <r>
          <rPr>
            <sz val="9"/>
            <color indexed="81"/>
            <rFont val="Tahoma"/>
            <family val="2"/>
          </rPr>
          <t>Minutes and documents of the coordination meeting 4</t>
        </r>
      </text>
    </comment>
    <comment ref="X13" authorId="1">
      <text>
        <r>
          <rPr>
            <sz val="9"/>
            <color indexed="81"/>
            <rFont val="Tahoma"/>
            <family val="2"/>
          </rPr>
          <t>Minutes and documents of the coordination meeting 5</t>
        </r>
      </text>
    </comment>
    <comment ref="AD13" authorId="1">
      <text>
        <r>
          <rPr>
            <sz val="9"/>
            <color indexed="81"/>
            <rFont val="Tahoma"/>
            <family val="2"/>
          </rPr>
          <t>Minutes and documents of the coordination meeting 6</t>
        </r>
      </text>
    </comment>
    <comment ref="AK13" authorId="1">
      <text>
        <r>
          <rPr>
            <sz val="9"/>
            <color indexed="81"/>
            <rFont val="Tahoma"/>
            <family val="2"/>
          </rPr>
          <t xml:space="preserve">Minutes and documents of the coordination meeting 7
</t>
        </r>
      </text>
    </comment>
    <comment ref="F17" authorId="1">
      <text>
        <r>
          <rPr>
            <sz val="9"/>
            <color indexed="81"/>
            <rFont val="Tahoma"/>
            <family val="2"/>
          </rPr>
          <t xml:space="preserve">Information materials on the Total Concept method and its application; Materials needed for carrying out an internal workshop within project consortium
</t>
        </r>
      </text>
    </comment>
    <comment ref="G17" authorId="1">
      <text>
        <r>
          <rPr>
            <sz val="9"/>
            <color indexed="81"/>
            <rFont val="Tahoma"/>
            <family val="2"/>
          </rPr>
          <t>Minutes and documents of the internal workshop</t>
        </r>
      </text>
    </comment>
    <comment ref="H20" authorId="1">
      <text>
        <r>
          <rPr>
            <sz val="9"/>
            <color indexed="81"/>
            <rFont val="Tahoma"/>
            <family val="2"/>
          </rPr>
          <t>A publishable report describing existing non technical barriers and suggestions for overcoming them</t>
        </r>
      </text>
    </comment>
    <comment ref="H23" authorId="1">
      <text>
        <r>
          <rPr>
            <sz val="9"/>
            <color indexed="81"/>
            <rFont val="Tahoma"/>
            <family val="2"/>
          </rPr>
          <t>A publishable report on the local conditions and prerequisites for adopting Total Concept method in the participating countries</t>
        </r>
      </text>
    </comment>
    <comment ref="H26" authorId="1">
      <text>
        <r>
          <rPr>
            <sz val="9"/>
            <color indexed="81"/>
            <rFont val="Tahoma"/>
            <family val="2"/>
          </rPr>
          <t xml:space="preserve">One common tool-kit for Total Concept method applications
in English
</t>
        </r>
      </text>
    </comment>
    <comment ref="I26" authorId="1">
      <text>
        <r>
          <rPr>
            <sz val="9"/>
            <color indexed="81"/>
            <rFont val="Tahoma"/>
            <family val="2"/>
          </rPr>
          <t xml:space="preserve">A Tool-kit for the Total Concept method applications on a national level in each participating country
</t>
        </r>
      </text>
    </comment>
    <comment ref="H31" authorId="1">
      <text>
        <r>
          <rPr>
            <sz val="9"/>
            <color indexed="81"/>
            <rFont val="Tahoma"/>
            <family val="2"/>
          </rPr>
          <t xml:space="preserve">Internal report on the selected buildings for the pilot studies and identified stakeholders and key actors for the Total Concept pilot implementation
</t>
        </r>
      </text>
    </comment>
    <comment ref="Q38" authorId="1">
      <text>
        <r>
          <rPr>
            <sz val="9"/>
            <color indexed="81"/>
            <rFont val="Tahoma"/>
            <family val="2"/>
          </rPr>
          <t xml:space="preserve">Reports on the results of implementation of Step 1 in the Total Concept working method in the pilot buildings. 
</t>
        </r>
      </text>
    </comment>
    <comment ref="AA41" authorId="1">
      <text>
        <r>
          <rPr>
            <sz val="9"/>
            <color indexed="81"/>
            <rFont val="Tahoma"/>
            <family val="2"/>
          </rPr>
          <t xml:space="preserve"> Internal report on the results of implementation of Step 2 in the Total Concept working method in the pilot buildings
</t>
        </r>
      </text>
    </comment>
    <comment ref="AJ41" authorId="1">
      <text>
        <r>
          <rPr>
            <sz val="9"/>
            <color indexed="81"/>
            <rFont val="Tahoma"/>
            <family val="2"/>
          </rPr>
          <t xml:space="preserve">Reports on the results of the implementation of the Total Concept working method in the pilot study buildings. 
</t>
        </r>
      </text>
    </comment>
    <comment ref="V46" authorId="1">
      <text>
        <r>
          <rPr>
            <sz val="9"/>
            <color indexed="81"/>
            <rFont val="Tahoma"/>
            <family val="2"/>
          </rPr>
          <t>An internal report on the preliminary results of the implementation of the Total Concept in the different participating countries.</t>
        </r>
      </text>
    </comment>
    <comment ref="AK46" authorId="1">
      <text>
        <r>
          <rPr>
            <sz val="9"/>
            <color indexed="81"/>
            <rFont val="Tahoma"/>
            <family val="2"/>
          </rPr>
          <t xml:space="preserve">A publishable report on the evaluation of the results of the national pilot projects in the different participating countries. </t>
        </r>
      </text>
    </comment>
    <comment ref="O47" authorId="0">
      <text>
        <r>
          <rPr>
            <b/>
            <sz val="9"/>
            <color indexed="81"/>
            <rFont val="Tahoma"/>
            <family val="2"/>
          </rPr>
          <t>mariliis:</t>
        </r>
        <r>
          <rPr>
            <sz val="9"/>
            <color indexed="81"/>
            <rFont val="Tahoma"/>
            <family val="2"/>
          </rPr>
          <t xml:space="preserve">
together with coordination</t>
        </r>
      </text>
    </comment>
    <comment ref="Y49" authorId="1">
      <text>
        <r>
          <rPr>
            <sz val="9"/>
            <color indexed="81"/>
            <rFont val="Tahoma"/>
            <family val="2"/>
          </rPr>
          <t xml:space="preserve">Updated information materials on the Total Concept method and its application; Updated common tool-kit for the Total Concept method implementation. </t>
        </r>
      </text>
    </comment>
    <comment ref="Z49" authorId="1">
      <text>
        <r>
          <rPr>
            <sz val="9"/>
            <color indexed="81"/>
            <rFont val="Tahoma"/>
            <family val="2"/>
          </rPr>
          <t xml:space="preserve">Updated tool-kit for the Total Concept method implementation on a national level in each participating country. 
</t>
        </r>
      </text>
    </comment>
    <comment ref="AK49" authorId="1">
      <text>
        <r>
          <rPr>
            <sz val="9"/>
            <color indexed="81"/>
            <rFont val="Tahoma"/>
            <family val="2"/>
          </rPr>
          <t xml:space="preserve">D4.3.Reports on the results of implementation of Step 1 in the Total Concept working method in the pilot buildings.
D4.4 Updated commong tool-kit for the Total Concept method implementation.
D4.5. Updated tool-kit for the Total Concept method implementation on a national level in each participating country. </t>
        </r>
        <r>
          <rPr>
            <b/>
            <sz val="9"/>
            <color indexed="81"/>
            <rFont val="Tahoma"/>
            <family val="2"/>
          </rPr>
          <t xml:space="preserve">
</t>
        </r>
      </text>
    </comment>
    <comment ref="O50" authorId="0">
      <text>
        <r>
          <rPr>
            <b/>
            <sz val="9"/>
            <color indexed="81"/>
            <rFont val="Tahoma"/>
            <family val="2"/>
          </rPr>
          <t>mariliis:</t>
        </r>
        <r>
          <rPr>
            <sz val="9"/>
            <color indexed="81"/>
            <rFont val="Tahoma"/>
            <family val="2"/>
          </rPr>
          <t xml:space="preserve">
together with coordination
</t>
        </r>
      </text>
    </comment>
    <comment ref="AK52" authorId="1">
      <text>
        <r>
          <rPr>
            <sz val="9"/>
            <color indexed="81"/>
            <rFont val="Tahoma"/>
            <family val="2"/>
          </rPr>
          <t xml:space="preserve">Report on the Total Concept working method applications on an European scale. 
</t>
        </r>
      </text>
    </comment>
    <comment ref="C57" authorId="0">
      <text>
        <r>
          <rPr>
            <b/>
            <sz val="9"/>
            <color indexed="81"/>
            <rFont val="Tahoma"/>
            <family val="2"/>
          </rPr>
          <t>mariliis:</t>
        </r>
        <r>
          <rPr>
            <sz val="9"/>
            <color indexed="81"/>
            <rFont val="Tahoma"/>
            <family val="2"/>
          </rPr>
          <t xml:space="preserve">
Project start date 11 of March 2014</t>
        </r>
      </text>
    </comment>
    <comment ref="AL57" authorId="0">
      <text>
        <r>
          <rPr>
            <b/>
            <sz val="9"/>
            <color indexed="81"/>
            <rFont val="Tahoma"/>
            <family val="2"/>
          </rPr>
          <t>mariliis:</t>
        </r>
        <r>
          <rPr>
            <sz val="9"/>
            <color indexed="81"/>
            <rFont val="Tahoma"/>
            <family val="2"/>
          </rPr>
          <t xml:space="preserve">
Project end date 10th  of March 2017. This means that all the deliverables must be delivered by this date.</t>
        </r>
      </text>
    </comment>
    <comment ref="AA60" authorId="1">
      <text>
        <r>
          <rPr>
            <sz val="9"/>
            <color indexed="81"/>
            <rFont val="Tahoma"/>
            <family val="2"/>
          </rPr>
          <t>Training materials for training the stakeholders in the target groups of the Total Concept method. // Collection of course materials given in the trainings to the specific target groups in the Total Concept method applications.</t>
        </r>
      </text>
    </comment>
    <comment ref="AK63" authorId="1">
      <text>
        <r>
          <rPr>
            <sz val="9"/>
            <color indexed="81"/>
            <rFont val="Tahoma"/>
            <family val="2"/>
          </rPr>
          <t xml:space="preserve">Evaluation reports of the training courses held in each participating country, including a list of participants, minutes of the training sessions and summary of the feedback.  </t>
        </r>
      </text>
    </comment>
    <comment ref="AK66" authorId="1">
      <text>
        <r>
          <rPr>
            <sz val="9"/>
            <color indexed="81"/>
            <rFont val="Tahoma"/>
            <family val="2"/>
          </rPr>
          <t xml:space="preserve">Evaluation reports on the Total Concept method help desk activities. </t>
        </r>
      </text>
    </comment>
    <comment ref="E73" authorId="1">
      <text>
        <r>
          <rPr>
            <sz val="9"/>
            <color indexed="81"/>
            <rFont val="Tahoma"/>
            <family val="2"/>
          </rPr>
          <t xml:space="preserve">Dissemination plan //
Reports for dissemination planning, reporting, evaluation, documentation in each participating country. </t>
        </r>
      </text>
    </comment>
    <comment ref="L73" authorId="1">
      <text>
        <r>
          <rPr>
            <sz val="9"/>
            <color indexed="81"/>
            <rFont val="Tahoma"/>
            <family val="2"/>
          </rPr>
          <t xml:space="preserve">Reports for dissemination planning, reporting, evaluation, documentation in each participating country. </t>
        </r>
      </text>
    </comment>
    <comment ref="T73" authorId="1">
      <text>
        <r>
          <rPr>
            <sz val="9"/>
            <color indexed="81"/>
            <rFont val="Tahoma"/>
            <family val="2"/>
          </rPr>
          <t xml:space="preserve">Reports for dissemination planning, reporting, evaluation, documentation in each participating country. </t>
        </r>
      </text>
    </comment>
    <comment ref="AC73" authorId="1">
      <text>
        <r>
          <rPr>
            <sz val="9"/>
            <color indexed="81"/>
            <rFont val="Tahoma"/>
            <family val="2"/>
          </rPr>
          <t xml:space="preserve">Reports for dissemination planning, reporting, evaluation, documentation in each participating country. </t>
        </r>
      </text>
    </comment>
    <comment ref="AK73" authorId="1">
      <text>
        <r>
          <rPr>
            <sz val="9"/>
            <color indexed="81"/>
            <rFont val="Tahoma"/>
            <family val="2"/>
          </rPr>
          <t xml:space="preserve">Reports for dissemination planning, reporting, evaluation, documentation in each participating country. </t>
        </r>
      </text>
    </comment>
    <comment ref="G76" authorId="1">
      <text>
        <r>
          <rPr>
            <sz val="9"/>
            <color indexed="81"/>
            <rFont val="Tahoma"/>
            <family val="2"/>
          </rPr>
          <t>Project website with online workspace</t>
        </r>
      </text>
    </comment>
    <comment ref="K79" authorId="1">
      <text>
        <r>
          <rPr>
            <sz val="9"/>
            <color indexed="81"/>
            <rFont val="Tahoma"/>
            <family val="2"/>
          </rPr>
          <t xml:space="preserve">A leaflet promoting the Total Concept method and targeted to the main stakeholders in each participating country. </t>
        </r>
      </text>
    </comment>
    <comment ref="P79" authorId="1">
      <text>
        <r>
          <rPr>
            <sz val="9"/>
            <color indexed="81"/>
            <rFont val="Tahoma"/>
            <family val="2"/>
          </rPr>
          <t>E-newsletters in four editions in English and national languages</t>
        </r>
      </text>
    </comment>
    <comment ref="W79" authorId="1">
      <text>
        <r>
          <rPr>
            <sz val="9"/>
            <color indexed="81"/>
            <rFont val="Tahoma"/>
            <family val="2"/>
          </rPr>
          <t xml:space="preserve">An information brochures promoting the Total Concept method and project outcomes. </t>
        </r>
      </text>
    </comment>
    <comment ref="X79" authorId="1">
      <text>
        <r>
          <rPr>
            <sz val="9"/>
            <color indexed="81"/>
            <rFont val="Tahoma"/>
            <family val="2"/>
          </rPr>
          <t>E-newsletters in four editions in English and national languages</t>
        </r>
      </text>
    </comment>
    <comment ref="AD79" authorId="1">
      <text>
        <r>
          <rPr>
            <sz val="9"/>
            <color indexed="81"/>
            <rFont val="Tahoma"/>
            <family val="2"/>
          </rPr>
          <t>E-newsletters in four editions in English and national languages</t>
        </r>
      </text>
    </comment>
    <comment ref="AK79" authorId="1">
      <text>
        <r>
          <rPr>
            <sz val="9"/>
            <color indexed="81"/>
            <rFont val="Tahoma"/>
            <family val="2"/>
          </rPr>
          <t>E-newsletters in four editions in English and national languages</t>
        </r>
      </text>
    </comment>
    <comment ref="X82" authorId="1">
      <text>
        <r>
          <rPr>
            <sz val="9"/>
            <color indexed="81"/>
            <rFont val="Tahoma"/>
            <family val="2"/>
          </rPr>
          <t xml:space="preserve">Presentation materials at seminars targeting local authorities and other important stakeholders in each participating country. </t>
        </r>
      </text>
    </comment>
    <comment ref="AK82" authorId="1">
      <text>
        <r>
          <rPr>
            <sz val="9"/>
            <color indexed="81"/>
            <rFont val="Tahoma"/>
            <family val="2"/>
          </rPr>
          <t>Evaluation reports of national seminars held in each participating country, including a list of participants, minutes of the seminars and summary of the feedback.  One report per country and in English.</t>
        </r>
      </text>
    </comment>
    <comment ref="G85" authorId="1">
      <text>
        <r>
          <rPr>
            <sz val="9"/>
            <color indexed="81"/>
            <rFont val="Tahoma"/>
            <family val="2"/>
          </rPr>
          <t>Presentation materials at Total Concept working meetings</t>
        </r>
      </text>
    </comment>
    <comment ref="L85" authorId="1">
      <text>
        <r>
          <rPr>
            <sz val="9"/>
            <color indexed="81"/>
            <rFont val="Tahoma"/>
            <family val="2"/>
          </rPr>
          <t>Presentation materials at Total Concept working meetings</t>
        </r>
      </text>
    </comment>
    <comment ref="R85" authorId="1">
      <text>
        <r>
          <rPr>
            <sz val="9"/>
            <color indexed="81"/>
            <rFont val="Tahoma"/>
            <family val="2"/>
          </rPr>
          <t>Presentation materials at Total Concept working meetings</t>
        </r>
      </text>
    </comment>
    <comment ref="X85" authorId="1">
      <text>
        <r>
          <rPr>
            <sz val="9"/>
            <color indexed="81"/>
            <rFont val="Tahoma"/>
            <family val="2"/>
          </rPr>
          <t>Presentation materials at Total Concept working meetings</t>
        </r>
      </text>
    </comment>
    <comment ref="AD85" authorId="1">
      <text>
        <r>
          <rPr>
            <sz val="9"/>
            <color indexed="81"/>
            <rFont val="Tahoma"/>
            <family val="2"/>
          </rPr>
          <t>Presentation materials at Total Concept working meetings</t>
        </r>
      </text>
    </comment>
    <comment ref="AK85" authorId="1">
      <text>
        <r>
          <rPr>
            <sz val="9"/>
            <color indexed="81"/>
            <rFont val="Tahoma"/>
            <family val="2"/>
          </rPr>
          <t xml:space="preserve">Evaluation reports of Total Concept working meetings, including a list of participants, minutes of the training sessions and summary of the feedback.  </t>
        </r>
      </text>
    </comment>
    <comment ref="AA88" authorId="1">
      <text>
        <r>
          <rPr>
            <sz val="9"/>
            <color indexed="81"/>
            <rFont val="Tahoma"/>
            <family val="2"/>
          </rPr>
          <t>Presentation materials at national and international conferences, seminars or fairs. In native languages and in English</t>
        </r>
      </text>
    </comment>
    <comment ref="AK91" authorId="1">
      <text>
        <r>
          <rPr>
            <sz val="9"/>
            <color indexed="81"/>
            <rFont val="Tahoma"/>
            <family val="2"/>
          </rPr>
          <t xml:space="preserve">Articles in journals and magazines in each country and in international magazines/conference proceedings </t>
        </r>
      </text>
    </comment>
    <comment ref="AK94" authorId="1">
      <text>
        <r>
          <rPr>
            <sz val="9"/>
            <color indexed="81"/>
            <rFont val="Tahoma"/>
            <family val="2"/>
          </rPr>
          <t>Report about the dissemination plan and the continuation of the trainings beyond the project lifetime.</t>
        </r>
      </text>
    </comment>
    <comment ref="AL105" authorId="1">
      <text>
        <r>
          <rPr>
            <sz val="9"/>
            <color indexed="81"/>
            <rFont val="Tahoma"/>
            <family val="2"/>
          </rPr>
          <t xml:space="preserve">Final publishable report
</t>
        </r>
      </text>
    </comment>
  </commentList>
</comments>
</file>

<file path=xl/comments4.xml><?xml version="1.0" encoding="utf-8"?>
<comments xmlns="http://schemas.openxmlformats.org/spreadsheetml/2006/main">
  <authors>
    <author>mariliis</author>
  </authors>
  <commentList>
    <comment ref="H1" authorId="0">
      <text>
        <r>
          <rPr>
            <b/>
            <sz val="9"/>
            <color indexed="81"/>
            <rFont val="Tahoma"/>
            <charset val="1"/>
          </rPr>
          <t>mariliis:</t>
        </r>
        <r>
          <rPr>
            <sz val="9"/>
            <color indexed="81"/>
            <rFont val="Tahoma"/>
            <charset val="1"/>
          </rPr>
          <t xml:space="preserve">
timeframe when the possible measures should be carried out
</t>
        </r>
      </text>
    </comment>
  </commentList>
</comments>
</file>

<file path=xl/sharedStrings.xml><?xml version="1.0" encoding="utf-8"?>
<sst xmlns="http://schemas.openxmlformats.org/spreadsheetml/2006/main" count="848" uniqueCount="389">
  <si>
    <t>Task 1.2</t>
  </si>
  <si>
    <t>Task 1.4</t>
  </si>
  <si>
    <t>Task 2.1</t>
  </si>
  <si>
    <t>Task 2.2</t>
  </si>
  <si>
    <t>Task 2.3</t>
  </si>
  <si>
    <t>Task 3.1</t>
  </si>
  <si>
    <t>Task 3.2</t>
  </si>
  <si>
    <t>Task 4.1</t>
  </si>
  <si>
    <t>Task 4.2</t>
  </si>
  <si>
    <t>Task 4.3</t>
  </si>
  <si>
    <t>Task 5.1</t>
  </si>
  <si>
    <t>Task 5.2</t>
  </si>
  <si>
    <t>Task 5.3</t>
  </si>
  <si>
    <t>Task 6.1</t>
  </si>
  <si>
    <t>Task 6.2</t>
  </si>
  <si>
    <t>Task 6.3</t>
  </si>
  <si>
    <t>Task 6.4</t>
  </si>
  <si>
    <t>Task 6.5</t>
  </si>
  <si>
    <t>WP 1:</t>
  </si>
  <si>
    <t>WP 2:</t>
  </si>
  <si>
    <t>WP 3:</t>
  </si>
  <si>
    <t>WP 4:</t>
  </si>
  <si>
    <t>WP 5:</t>
  </si>
  <si>
    <t>WP 6:</t>
  </si>
  <si>
    <t>duration of the project (in months)</t>
  </si>
  <si>
    <t>WP / Project phase</t>
  </si>
  <si>
    <t>WP 7:</t>
  </si>
  <si>
    <t>Task 5.4</t>
  </si>
  <si>
    <t>Task 6.6</t>
  </si>
  <si>
    <t>Task 1.3</t>
  </si>
  <si>
    <t>A 2014</t>
  </si>
  <si>
    <t>J 2014</t>
  </si>
  <si>
    <t>M 2014</t>
  </si>
  <si>
    <t>S 2014</t>
  </si>
  <si>
    <t>O 2014</t>
  </si>
  <si>
    <t>N 2014</t>
  </si>
  <si>
    <t>D 2014</t>
  </si>
  <si>
    <t>F 2015</t>
  </si>
  <si>
    <t>J 2015</t>
  </si>
  <si>
    <t>M 2015</t>
  </si>
  <si>
    <t>A 2015</t>
  </si>
  <si>
    <t>A 2016</t>
  </si>
  <si>
    <t>J 2016</t>
  </si>
  <si>
    <t>S 2015</t>
  </si>
  <si>
    <t>O 2015</t>
  </si>
  <si>
    <t>N 2015</t>
  </si>
  <si>
    <t>D 2015</t>
  </si>
  <si>
    <t>F 2016</t>
  </si>
  <si>
    <t>M 2016</t>
  </si>
  <si>
    <t>S 2016</t>
  </si>
  <si>
    <t>O 2016</t>
  </si>
  <si>
    <t>N 2016</t>
  </si>
  <si>
    <t>D 2016</t>
  </si>
  <si>
    <t>J  2017</t>
  </si>
  <si>
    <t>F  2017</t>
  </si>
  <si>
    <t>M  2017</t>
  </si>
  <si>
    <t>Management (CIT)</t>
  </si>
  <si>
    <t>Management structure of the project and responsibilities</t>
  </si>
  <si>
    <t>Communication within the consortium and with external stakeholders</t>
  </si>
  <si>
    <t xml:space="preserve"> Project coordination and administration</t>
  </si>
  <si>
    <t>Organization of meetings and internal project workshops</t>
  </si>
  <si>
    <t>Development of the tool-kit for the Total Concept method application (SCC)</t>
  </si>
  <si>
    <t>Development of information materials and carrying out an internal workshop on Total Concept method applications</t>
  </si>
  <si>
    <t>Breaking the non technical barriers</t>
  </si>
  <si>
    <t>Survey of the local conditions and prerequisites for adopting the Total Concept method in the participating countries</t>
  </si>
  <si>
    <t>Task 2.4</t>
  </si>
  <si>
    <t>Development of a tool-kit for the Total Concept method implementation</t>
  </si>
  <si>
    <t>National pilot projects (SINTEF)</t>
  </si>
  <si>
    <t>Task 3.3</t>
  </si>
  <si>
    <t>Task 3.4</t>
  </si>
  <si>
    <t>Task 3.5</t>
  </si>
  <si>
    <t>Involvement of the stakeholder and key actors</t>
  </si>
  <si>
    <t>Carrying out a demonstration project</t>
  </si>
  <si>
    <t>Implementation of Step 1 in the Total Concept method in pilot study buildings</t>
  </si>
  <si>
    <t>The selection of buildings for the pilot studies</t>
  </si>
  <si>
    <t>Implementation of Step 2 and 3 in pilot study buildings</t>
  </si>
  <si>
    <t>Evaluation and recommendations (EKVÜ)</t>
  </si>
  <si>
    <t>National evaluations of the pilot studies</t>
  </si>
  <si>
    <t>Development of national guidelines and improvements in the Total Concept tool-kit</t>
  </si>
  <si>
    <t>Overall recommendation for the general Total Concept method implementation on an European scale</t>
  </si>
  <si>
    <t>Implementation and training on national level (SBI/AAU)</t>
  </si>
  <si>
    <t>Development of the training materials for the Total Concept method applications</t>
  </si>
  <si>
    <t>National training courses on the Total Concept method</t>
  </si>
  <si>
    <t>Establishing help desks for Total Concept method implementation</t>
  </si>
  <si>
    <t>Planning the continuation of the trainings and knowledge transfer beyond project frames</t>
  </si>
  <si>
    <t>Communication and dissemination  (DACC)</t>
  </si>
  <si>
    <t>Dissemination and communication planning</t>
  </si>
  <si>
    <t>Total Concept working meetings</t>
  </si>
  <si>
    <t>Establishing a project website</t>
  </si>
  <si>
    <t>Prodution of dissemination materials</t>
  </si>
  <si>
    <t>Seminars for the stake holders in the target group</t>
  </si>
  <si>
    <t>Articles in different journals/magazines on national and international level</t>
  </si>
  <si>
    <t>Presentations at international and national conferences, seminars or fairs</t>
  </si>
  <si>
    <t>Task 6.7</t>
  </si>
  <si>
    <t>Task 6.8</t>
  </si>
  <si>
    <t>Preparation of further dissemination beyond the project frames</t>
  </si>
  <si>
    <t>IEE Common Dissemination Activities (CIT)</t>
  </si>
  <si>
    <t>Task 7.1</t>
  </si>
  <si>
    <t>Task 7.2</t>
  </si>
  <si>
    <t>Task 7.3</t>
  </si>
  <si>
    <t>Contribution, to the development of information material</t>
  </si>
  <si>
    <t xml:space="preserve">Participation and/or contribution to information, training and dissemination events </t>
  </si>
  <si>
    <t>Delivery of an update/further input of the action's contribution to the "IEE Common performance indicators"</t>
  </si>
  <si>
    <t>Task 1.1</t>
  </si>
  <si>
    <t>D1.1</t>
  </si>
  <si>
    <t>D1.3</t>
  </si>
  <si>
    <t>D1.2</t>
  </si>
  <si>
    <t>D2.4</t>
  </si>
  <si>
    <t>D2.1; D2.3</t>
  </si>
  <si>
    <t>D2.5</t>
  </si>
  <si>
    <t>D2.6</t>
  </si>
  <si>
    <t>20h</t>
  </si>
  <si>
    <t>D2.7</t>
  </si>
  <si>
    <t>D2.8</t>
  </si>
  <si>
    <t>D3.1</t>
  </si>
  <si>
    <t>D3.2</t>
  </si>
  <si>
    <t>D3.3</t>
  </si>
  <si>
    <t>D3.4</t>
  </si>
  <si>
    <t>D4.1</t>
  </si>
  <si>
    <t>D4.2</t>
  </si>
  <si>
    <t>D4.3; D4.4</t>
  </si>
  <si>
    <t>D4.5</t>
  </si>
  <si>
    <t>D4.3; D4.4; D4.5</t>
  </si>
  <si>
    <t>D4.6</t>
  </si>
  <si>
    <t>D5.1; D5.2</t>
  </si>
  <si>
    <t>D5.3</t>
  </si>
  <si>
    <t>D5.4</t>
  </si>
  <si>
    <t>D6.2</t>
  </si>
  <si>
    <t>D6.1; D6.2</t>
  </si>
  <si>
    <t>D6.3</t>
  </si>
  <si>
    <t>40h</t>
  </si>
  <si>
    <t>D6.4</t>
  </si>
  <si>
    <t>D6.5</t>
  </si>
  <si>
    <t>D6.6</t>
  </si>
  <si>
    <t>D6.7</t>
  </si>
  <si>
    <t>D6.8</t>
  </si>
  <si>
    <t>100h</t>
  </si>
  <si>
    <t>D6.9</t>
  </si>
  <si>
    <t>D6.10</t>
  </si>
  <si>
    <t>D6.11</t>
  </si>
  <si>
    <t>D6.12</t>
  </si>
  <si>
    <t>D6.13</t>
  </si>
  <si>
    <t>10h</t>
  </si>
  <si>
    <t>Project reports to EACI</t>
  </si>
  <si>
    <t>PR</t>
  </si>
  <si>
    <t>IR</t>
  </si>
  <si>
    <t>FR</t>
  </si>
  <si>
    <t>Project Information Sheet &amp; Slides to EACI</t>
  </si>
  <si>
    <t>x</t>
  </si>
  <si>
    <t>M</t>
  </si>
  <si>
    <t>Milestones</t>
  </si>
  <si>
    <t>D</t>
  </si>
  <si>
    <t>Deliverables</t>
  </si>
  <si>
    <t>Project meetings</t>
  </si>
  <si>
    <t>180h</t>
  </si>
  <si>
    <t>170h</t>
  </si>
  <si>
    <t xml:space="preserve">Total hours </t>
  </si>
  <si>
    <t xml:space="preserve">Total budget </t>
  </si>
  <si>
    <t>Strategic objectives</t>
  </si>
  <si>
    <t>Nr</t>
  </si>
  <si>
    <t>Description</t>
  </si>
  <si>
    <t>Deadline</t>
  </si>
  <si>
    <t>Responsible</t>
  </si>
  <si>
    <t>Milestones and deliverables</t>
  </si>
  <si>
    <t>Consortium agreement</t>
  </si>
  <si>
    <t>Final publishable report</t>
  </si>
  <si>
    <t>D1.4</t>
  </si>
  <si>
    <t>Risk assessment on pilot projects</t>
  </si>
  <si>
    <t>D2.1</t>
  </si>
  <si>
    <t xml:space="preserve">Information materials on the Total Concept method and its application. </t>
  </si>
  <si>
    <t>D2.2</t>
  </si>
  <si>
    <t xml:space="preserve">Digital help tools needed for supporting the Total Concept method applications. </t>
  </si>
  <si>
    <t>D2.3</t>
  </si>
  <si>
    <t xml:space="preserve">Materials needed for carrying out an internal workshop within the project consortium.  </t>
  </si>
  <si>
    <t>Minutes and documents of the internal workshop</t>
  </si>
  <si>
    <t>A publishable report describing existing non technical barriers and suggestions for overcoming them</t>
  </si>
  <si>
    <t>A publishable report on the local conditions and prerequisites for adopting Total Concept method in the participating countries</t>
  </si>
  <si>
    <t>A Tool-kit for the Total Concept method application on a national level in each participating country</t>
  </si>
  <si>
    <t>Internal report on the selected buildings for the pilot studies and identified stakeholders and key actors for the Total Concept pilot implementation</t>
  </si>
  <si>
    <t>Reports on the results of implementation of Step 1 in the Total Concept working method in the pilot buildings. 1 publishable fact sheet for each pilot study building in English and native language and 1 detailed report in native languages of each participating country.</t>
  </si>
  <si>
    <t xml:space="preserve">Internal report on the results of the implementation of the Step 2 of the Total Concept working method in the pilot study buildings. </t>
  </si>
  <si>
    <t>Reports on the results of the implementation of the Total Concept working method in the pilot study buildings. 1 publishable fact sheet for each pilot study building in English and native language and 1 detailed report in native languages of each participating country</t>
  </si>
  <si>
    <t>An internal report on the implementation of the Total Concept in the different participating countries.</t>
  </si>
  <si>
    <t>A publishable report on the evaluation of the results of the national pilot projects in the different participating countries.</t>
  </si>
  <si>
    <t>D4.3</t>
  </si>
  <si>
    <t xml:space="preserve">Updated information materials on the Total Concept method and its application. </t>
  </si>
  <si>
    <t>D4.4</t>
  </si>
  <si>
    <t>Updated common tool-kit for the Total Concept method implementation.</t>
  </si>
  <si>
    <t>Updated tool-kit for the Total Concept method implementation on a national level in each participating country.</t>
  </si>
  <si>
    <t>Report on the Total Concept working method applications on an European scale.</t>
  </si>
  <si>
    <t>D5.1</t>
  </si>
  <si>
    <t>Training materials for training the stakeholders in the target groups of the Total Concept method.</t>
  </si>
  <si>
    <t>D5.2</t>
  </si>
  <si>
    <t>Collection of course materials given in the training to the specific target groups in the Total Concept method applications.</t>
  </si>
  <si>
    <t xml:space="preserve">Evaluation reports of the training courses held in each participating country, including a list of participants, minutes of the training sessions and summary of the feedback.  </t>
  </si>
  <si>
    <t>Evaluation reports on the Total Concept method help desk activities</t>
  </si>
  <si>
    <t>D6.1</t>
  </si>
  <si>
    <t>Dissemination plan</t>
  </si>
  <si>
    <t>Reports for dissemination planning, reporting, evaluation, documentation (covering tasks 6.3- 6.7) in each participating country.</t>
  </si>
  <si>
    <t>Project website</t>
  </si>
  <si>
    <t>A leaflet promoting the Total Concept method and targeted to the main stakeholders in each participating country</t>
  </si>
  <si>
    <t>An information brochures promoting the Total Concept method and project outcomes.</t>
  </si>
  <si>
    <t>E-newsletters in four editions</t>
  </si>
  <si>
    <t>Presentation materials at seminars targeting local authorities and other important stakeholders in each participating country.</t>
  </si>
  <si>
    <t>Evaluation reports of national seminars held in each participating country, including a list of participants, minutes of the seminars and summary of the feedback</t>
  </si>
  <si>
    <t>Presentation materials at Total Concept working meetings</t>
  </si>
  <si>
    <t xml:space="preserve">Evaluation reports of Total Concept working meetings, including a list of participants, minutes of the training sessions and summary of the feedback.  </t>
  </si>
  <si>
    <t>Presentation materials at national and international conferences, seminars or fairs.</t>
  </si>
  <si>
    <t>Articles in journals and magazines in each country and in international magazines/conference proceedings</t>
  </si>
  <si>
    <t>A report about the dissemination plan beyond the project continuation</t>
  </si>
  <si>
    <t>D7.1</t>
  </si>
  <si>
    <t>Set of updated IEE Common Performance indicators including their baseline and assumptions for extrapolation</t>
  </si>
  <si>
    <t>Printed contract in EN</t>
  </si>
  <si>
    <t xml:space="preserve">CIT </t>
  </si>
  <si>
    <t>Internal</t>
  </si>
  <si>
    <t>Type and format</t>
  </si>
  <si>
    <t>Dissem. level</t>
  </si>
  <si>
    <r>
      <t>M</t>
    </r>
    <r>
      <rPr>
        <sz val="10"/>
        <rFont val="Arial"/>
        <family val="2"/>
      </rPr>
      <t>inutes and documents of the coordination meetings</t>
    </r>
  </si>
  <si>
    <t>Paper, electronic, EN</t>
  </si>
  <si>
    <t>public</t>
  </si>
  <si>
    <t>Report, electronic, EN</t>
  </si>
  <si>
    <t>Software, electronic, EN</t>
  </si>
  <si>
    <t>Slides, electronic, EN</t>
  </si>
  <si>
    <t>SCC</t>
  </si>
  <si>
    <t>paper, software, EN</t>
  </si>
  <si>
    <t>CIT, SBI/AAU, SINTEF, EKVÛ, Bionova</t>
  </si>
  <si>
    <t>Paper, electronic, EN+ local language</t>
  </si>
  <si>
    <t>paper, Software, local language</t>
  </si>
  <si>
    <t>SINTEF</t>
  </si>
  <si>
    <t>CIT, SBI/AAU, SINTEF, EKVÛ, Bionova, Ramböll, RKAS</t>
  </si>
  <si>
    <t>EKVÛ</t>
  </si>
  <si>
    <t>CIT</t>
  </si>
  <si>
    <t>paper, Software, EN</t>
  </si>
  <si>
    <t>EKVÜ</t>
  </si>
  <si>
    <t>Slides, working paper, EN+national languages</t>
  </si>
  <si>
    <t>SBI/AAU, SINTEF, CIT, EKVÛ, Bionova</t>
  </si>
  <si>
    <t>Slides, paper, EN+national languages</t>
  </si>
  <si>
    <t>website/webtool, EN</t>
  </si>
  <si>
    <t>printed folder EN + local languages</t>
  </si>
  <si>
    <t>DACC, SCC, SINTEF, EKVÛ, Bionova</t>
  </si>
  <si>
    <t>printed brochure EN + local languages</t>
  </si>
  <si>
    <t>digital newaletter EN + local languages</t>
  </si>
  <si>
    <t>paper, electronic, EN</t>
  </si>
  <si>
    <t>SBI/AAU, SINTEF, CIT, EKVÛ, Bionova, DACC, SCC</t>
  </si>
  <si>
    <t>paper, printed, EN+ local languages</t>
  </si>
  <si>
    <t>SBI/AAU, SINTEF, CIT, EKVÛ, Bionova, DACC, SCC, RKAS, Ramböll</t>
  </si>
  <si>
    <t>M1</t>
  </si>
  <si>
    <t>M2</t>
  </si>
  <si>
    <t>M3</t>
  </si>
  <si>
    <t>M4</t>
  </si>
  <si>
    <t>M5</t>
  </si>
  <si>
    <t>M6</t>
  </si>
  <si>
    <t>M7</t>
  </si>
  <si>
    <t>M8</t>
  </si>
  <si>
    <t>M9</t>
  </si>
  <si>
    <t>M10</t>
  </si>
  <si>
    <t>M11</t>
  </si>
  <si>
    <t>M12</t>
  </si>
  <si>
    <t>M13</t>
  </si>
  <si>
    <t>M14</t>
  </si>
  <si>
    <t>M15</t>
  </si>
  <si>
    <t>M16</t>
  </si>
  <si>
    <t>M17</t>
  </si>
  <si>
    <t>M18</t>
  </si>
  <si>
    <t>M19</t>
  </si>
  <si>
    <t>Information materials on the Total Concept method and its application ready</t>
  </si>
  <si>
    <t>Internal workshop carried out</t>
  </si>
  <si>
    <t>Outcomes from the national evaluations of non-technical barriers and local conditions for Total Concept implementations recieved.</t>
  </si>
  <si>
    <t>SBI/AAU, SINTEF, SCC, EKVÛ, Bionova</t>
  </si>
  <si>
    <t xml:space="preserve">Common tool-kit for the Total Concept method application </t>
  </si>
  <si>
    <t>One common Tool-kit ready for the Total Concept method applications</t>
  </si>
  <si>
    <t>Pilot buildings selected and key actors and stakeholders involved</t>
  </si>
  <si>
    <t>National tool-kits ready for the Total Concept method application and national pilot studies started</t>
  </si>
  <si>
    <t>Target groups and key actors of the project</t>
  </si>
  <si>
    <t>Work packages</t>
  </si>
  <si>
    <t>Distribution of hours per work package and participant</t>
  </si>
  <si>
    <t xml:space="preserve">Total </t>
  </si>
  <si>
    <t>Total (%)</t>
  </si>
  <si>
    <t>CIT (SE)</t>
  </si>
  <si>
    <t>SBI/AAU (DK)</t>
  </si>
  <si>
    <t>Ramboll (DK)</t>
  </si>
  <si>
    <t>SINTEF (NO)</t>
  </si>
  <si>
    <t>RKAS (EST)</t>
  </si>
  <si>
    <t>DACC (DK)</t>
  </si>
  <si>
    <t>EKVÜ (EST)</t>
  </si>
  <si>
    <t>SCC (SE)</t>
  </si>
  <si>
    <t>Bionova (FI)</t>
  </si>
  <si>
    <t>WP 1 leader</t>
  </si>
  <si>
    <t>WP 1.1-1.4</t>
  </si>
  <si>
    <t>WP 1 total</t>
  </si>
  <si>
    <t>WP 2 leader</t>
  </si>
  <si>
    <t>WP 2</t>
  </si>
  <si>
    <t>WP 2 total</t>
  </si>
  <si>
    <t>WP 3 leader</t>
  </si>
  <si>
    <t>WP 3.1</t>
  </si>
  <si>
    <t>WP 3.2</t>
  </si>
  <si>
    <t>WP 3.3</t>
  </si>
  <si>
    <t>WP 3.4</t>
  </si>
  <si>
    <t>WP 3.5</t>
  </si>
  <si>
    <t>WP 3 total</t>
  </si>
  <si>
    <t>Wp 4 Leader</t>
  </si>
  <si>
    <t>WP 4.1</t>
  </si>
  <si>
    <t>WP 4.2</t>
  </si>
  <si>
    <t>WP 4.3</t>
  </si>
  <si>
    <t>WP 4 total</t>
  </si>
  <si>
    <t>WP5 leader</t>
  </si>
  <si>
    <t xml:space="preserve">WP 5.1 </t>
  </si>
  <si>
    <t>WP 5.2</t>
  </si>
  <si>
    <t>WP 5.3</t>
  </si>
  <si>
    <t>WP 5.4</t>
  </si>
  <si>
    <t>WP 5 total</t>
  </si>
  <si>
    <t>WP 6 leader</t>
  </si>
  <si>
    <t>WP 6.1</t>
  </si>
  <si>
    <t>WP 6.2</t>
  </si>
  <si>
    <t>WP 6.3</t>
  </si>
  <si>
    <t>WP 6.4</t>
  </si>
  <si>
    <t>WP 6.5</t>
  </si>
  <si>
    <t>WP 6.6</t>
  </si>
  <si>
    <t>WP 6.7</t>
  </si>
  <si>
    <t>WP 6.8</t>
  </si>
  <si>
    <t>WP 6 total</t>
  </si>
  <si>
    <t>WP 7</t>
  </si>
  <si>
    <t>WP 7 total</t>
  </si>
  <si>
    <t>Total</t>
  </si>
  <si>
    <t>Step 1 in Total Method in first pilot study buildings finished  and Step 2 ready to be excecuted in each participating country</t>
  </si>
  <si>
    <t>Step 1 in Total Method concept finished  and reported in all pilot buildings in each participating country</t>
  </si>
  <si>
    <t>Step 2 in Total Method in first pilot study buildings finished  and Step 3 ready to be excecuted in each participating country</t>
  </si>
  <si>
    <t>First evaluations of the outcomes from Step1 and Step 2 ready in ech participating country</t>
  </si>
  <si>
    <t>Information materials and tool-kit are updated based on the outcomes from the pilot studies</t>
  </si>
  <si>
    <t>Training and course materials ready for training stakeholders in each participating country</t>
  </si>
  <si>
    <t xml:space="preserve">Results of pilot studies finalized </t>
  </si>
  <si>
    <t>National trainings of stakeholders carried out</t>
  </si>
  <si>
    <t>Presentation materials ready for seminars targeting local authorities and stakeholders in each country</t>
  </si>
  <si>
    <t>Mid evaluation of outcomes from Step 2 ready in each participating country</t>
  </si>
  <si>
    <t>National seminars for local authorities and stakeholders carried out</t>
  </si>
  <si>
    <t>Results of the TOTAL CONCEPT project reported</t>
  </si>
  <si>
    <t>Plans for dissemination beyond the project frames are finalized</t>
  </si>
  <si>
    <t xml:space="preserve">Possible risks </t>
  </si>
  <si>
    <t>Possible measures to eliminate the risk</t>
  </si>
  <si>
    <t>Time to deliver</t>
  </si>
  <si>
    <t>Internal workshop takes place to late (WP2) (difficulty to set the suitable date and involve subcontractors)</t>
  </si>
  <si>
    <t xml:space="preserve">Tool-kit not ready in time for pilot studies (preparation of guidelines and tools delayed as well as results from task 2.3)
</t>
  </si>
  <si>
    <t>No</t>
  </si>
  <si>
    <t>Low participation of the key actors and stakeholders in the national trainings (WP5)</t>
  </si>
  <si>
    <t>Property owners of pilot study building cancel their participation in the project (requires evaluation per country)  (WP3)</t>
  </si>
  <si>
    <t>Difficulty to involve the key actors and stakeholders for pilot studies, pilot studies can not be started in time (requires evaluation per country) (WP3)</t>
  </si>
  <si>
    <t>No suitable pilot study buildings (difficulty to find buildings that fulfil the preset criteria) (requires evaluation per country) (WP3)</t>
  </si>
  <si>
    <t>Practical implementation of Total Concept method (Step 2) is delayed (requires evaluation per country) (WP3)</t>
  </si>
  <si>
    <t>Practical implementation of Total Concept method (Step 2) can not be carried out, property owners change their mind (requires evaluation per country) (WP3)</t>
  </si>
  <si>
    <t>Step 2 in Total Concept method takes too long time and Step 3 can not be excecuted for the full length (12 months) (WP3)</t>
  </si>
  <si>
    <t>The established help desk gets no interest from the stakeholders and key actors (WP5)</t>
  </si>
  <si>
    <t>Pilot studies do not give the expected results  (comes from Step 3  are not according to the expected results as planned in Step 1 - planned savings and profitability not recieved)(WP3)</t>
  </si>
  <si>
    <t>Low participation of the key actors and stakeholders in the national seminars (WP6)</t>
  </si>
  <si>
    <t>We do not manage to have in total 15-18 existing non-residential buildings  where Step 1 in the Total Concept method is carried out</t>
  </si>
  <si>
    <t>We do not manage to have in total 6-8 demonstration buildings where practical implementation (Step 2 and 3) is carried out</t>
  </si>
  <si>
    <t>Low number of downloads of reports and deliverables from the project website</t>
  </si>
  <si>
    <t>Low number of visits at the project website</t>
  </si>
  <si>
    <t>Probability to occur  (scale 1-5, 1=low, 5=high)</t>
  </si>
  <si>
    <t>Impact on results (scale 1-5, 1=low, 5=high)</t>
  </si>
  <si>
    <t>Reposnsible partner(s)</t>
  </si>
  <si>
    <t>The training materials and training sessions do not give the expected results (t.ex. too difficult to understand the content, low feedback grades given by the participants)</t>
  </si>
  <si>
    <t>Score/ Ranking</t>
  </si>
  <si>
    <t>EST 2; SE 2; FI 3, NO 1; DK 2</t>
  </si>
  <si>
    <t>Demonstration building (TASK3.3) delayed or not done</t>
  </si>
  <si>
    <t>Operating the Totaltool is difficult for the project partners</t>
  </si>
  <si>
    <t>Score</t>
  </si>
  <si>
    <t>Ranking</t>
  </si>
  <si>
    <t>EST 10; SE 10; FI 15, NO 5; DK 10</t>
  </si>
  <si>
    <t>Plan the workshop in time, involve key actors in time</t>
  </si>
  <si>
    <t>All partners</t>
  </si>
  <si>
    <t>Plan the work in time, set clear objectives and follow up the work continuously</t>
  </si>
  <si>
    <t>april-may 2014</t>
  </si>
  <si>
    <t>Get feedback from partners during the development</t>
  </si>
  <si>
    <t>Plan the pilot studies time, contact key actors in time</t>
  </si>
  <si>
    <t>Make a plan B and include for example a residential building</t>
  </si>
  <si>
    <t>Plan to have maximum buildings for Step 1 so that the probability for getting practical implementation would be higher</t>
  </si>
  <si>
    <t>Have a plan B and in the worst case try to extrapolate the data</t>
  </si>
  <si>
    <t>Try to avoid full scale renovations</t>
  </si>
  <si>
    <t xml:space="preserve">Plan to have maximum buildings for Step 1 </t>
  </si>
  <si>
    <t>Make sure that the key actors and stakeholders get the relevant knowledge transfer, carry out continuous follow up</t>
  </si>
  <si>
    <t>april-sept 2014</t>
  </si>
  <si>
    <t>april-june 2014</t>
  </si>
  <si>
    <t>april-august 2014</t>
  </si>
  <si>
    <t>Select possible other buildings for plan B. Change buildings between countries</t>
  </si>
  <si>
    <t>april 2014-sept 2015</t>
  </si>
  <si>
    <t>Ramböll, SINTEF, CIT, RKAS, Bionova</t>
  </si>
  <si>
    <t>resistance from the target groups (e.g. when the tools are developed outside their country/company they may not be interested. They already have number of tools to use)</t>
  </si>
  <si>
    <t>deliverables delayed</t>
  </si>
  <si>
    <t xml:space="preserve"> reorganisations inside the project </t>
  </si>
</sst>
</file>

<file path=xl/styles.xml><?xml version="1.0" encoding="utf-8"?>
<styleSheet xmlns="http://schemas.openxmlformats.org/spreadsheetml/2006/main">
  <fonts count="27">
    <font>
      <sz val="10"/>
      <name val="Arial"/>
    </font>
    <font>
      <sz val="11"/>
      <color theme="1"/>
      <name val="Calibri"/>
      <family val="2"/>
      <scheme val="minor"/>
    </font>
    <font>
      <b/>
      <sz val="10"/>
      <name val="Arial"/>
      <family val="2"/>
    </font>
    <font>
      <sz val="10"/>
      <color indexed="55"/>
      <name val="Arial"/>
      <family val="2"/>
    </font>
    <font>
      <sz val="10"/>
      <name val="Arial"/>
      <family val="2"/>
    </font>
    <font>
      <sz val="8"/>
      <name val="Arial"/>
      <family val="2"/>
    </font>
    <font>
      <b/>
      <sz val="8"/>
      <name val="Arial"/>
      <family val="2"/>
    </font>
    <font>
      <sz val="10"/>
      <color rgb="FFFF0000"/>
      <name val="Arial"/>
      <family val="2"/>
    </font>
    <font>
      <sz val="8"/>
      <color theme="9"/>
      <name val="Arial"/>
      <family val="2"/>
    </font>
    <font>
      <b/>
      <sz val="11"/>
      <color theme="1"/>
      <name val="Arial"/>
      <family val="2"/>
    </font>
    <font>
      <b/>
      <sz val="10"/>
      <color theme="1"/>
      <name val="Arial"/>
      <family val="2"/>
    </font>
    <font>
      <b/>
      <sz val="8"/>
      <color theme="1"/>
      <name val="Arial"/>
      <family val="2"/>
    </font>
    <font>
      <b/>
      <i/>
      <sz val="10"/>
      <name val="Arial"/>
      <family val="2"/>
    </font>
    <font>
      <i/>
      <sz val="10"/>
      <color theme="1"/>
      <name val="Arial"/>
      <family val="2"/>
    </font>
    <font>
      <i/>
      <sz val="10"/>
      <name val="Arial"/>
      <family val="2"/>
    </font>
    <font>
      <sz val="9"/>
      <color indexed="81"/>
      <name val="Tahoma"/>
      <family val="2"/>
    </font>
    <font>
      <b/>
      <sz val="9"/>
      <color indexed="81"/>
      <name val="Tahoma"/>
      <family val="2"/>
    </font>
    <font>
      <sz val="11"/>
      <name val="Arial"/>
      <family val="2"/>
    </font>
    <font>
      <sz val="10"/>
      <color rgb="FF000000"/>
      <name val="Arial"/>
      <family val="2"/>
    </font>
    <font>
      <b/>
      <sz val="11"/>
      <color theme="1"/>
      <name val="Calibri"/>
      <family val="2"/>
      <scheme val="minor"/>
    </font>
    <font>
      <b/>
      <sz val="12"/>
      <name val="Arial"/>
      <family val="2"/>
    </font>
    <font>
      <b/>
      <i/>
      <sz val="11"/>
      <color rgb="FF000000"/>
      <name val="Calibri"/>
      <family val="2"/>
    </font>
    <font>
      <sz val="11"/>
      <name val="Times New Roman"/>
      <family val="1"/>
    </font>
    <font>
      <sz val="12"/>
      <color theme="1"/>
      <name val="Calibri"/>
      <family val="2"/>
      <scheme val="minor"/>
    </font>
    <font>
      <sz val="10"/>
      <color theme="1"/>
      <name val="Arial"/>
      <family val="2"/>
    </font>
    <font>
      <sz val="9"/>
      <color indexed="81"/>
      <name val="Tahoma"/>
      <charset val="1"/>
    </font>
    <font>
      <b/>
      <sz val="9"/>
      <color indexed="81"/>
      <name val="Tahoma"/>
      <charset val="1"/>
    </font>
  </fonts>
  <fills count="17">
    <fill>
      <patternFill patternType="none"/>
    </fill>
    <fill>
      <patternFill patternType="gray125"/>
    </fill>
    <fill>
      <patternFill patternType="solid">
        <fgColor indexed="65"/>
        <bgColor indexed="64"/>
      </patternFill>
    </fill>
    <fill>
      <patternFill patternType="lightUp">
        <fgColor theme="5"/>
        <bgColor theme="0"/>
      </patternFill>
    </fill>
    <fill>
      <patternFill patternType="solid">
        <fgColor theme="5"/>
        <bgColor indexed="64"/>
      </patternFill>
    </fill>
    <fill>
      <patternFill patternType="solid">
        <fgColor indexed="65"/>
        <bgColor theme="5"/>
      </patternFill>
    </fill>
    <fill>
      <patternFill patternType="solid">
        <fgColor theme="0"/>
        <bgColor theme="5"/>
      </patternFill>
    </fill>
    <fill>
      <patternFill patternType="solid">
        <fgColor theme="0"/>
        <bgColor indexed="64"/>
      </patternFill>
    </fill>
    <fill>
      <patternFill patternType="lightUp">
        <fgColor theme="0"/>
        <bgColor theme="0"/>
      </patternFill>
    </fill>
    <fill>
      <patternFill patternType="solid">
        <fgColor rgb="FFFFC000"/>
        <bgColor indexed="64"/>
      </patternFill>
    </fill>
    <fill>
      <patternFill patternType="solid">
        <fgColor rgb="FFFFC000"/>
        <bgColor theme="5"/>
      </patternFill>
    </fill>
    <fill>
      <patternFill patternType="solid">
        <fgColor theme="0" tint="-0.249977111117893"/>
        <bgColor indexed="64"/>
      </patternFill>
    </fill>
    <fill>
      <patternFill patternType="solid">
        <fgColor theme="0" tint="-0.249977111117893"/>
        <bgColor theme="5"/>
      </patternFill>
    </fill>
    <fill>
      <patternFill patternType="solid">
        <fgColor theme="0" tint="-0.249977111117893"/>
        <bgColor theme="0"/>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1" fillId="0" borderId="0"/>
    <xf numFmtId="9" fontId="1" fillId="0" borderId="0" applyFont="0" applyFill="0" applyBorder="0" applyAlignment="0" applyProtection="0"/>
  </cellStyleXfs>
  <cellXfs count="181">
    <xf numFmtId="0" fontId="0" fillId="0" borderId="0" xfId="0"/>
    <xf numFmtId="0" fontId="0" fillId="0" borderId="1" xfId="0" applyBorder="1" applyAlignment="1">
      <alignment vertical="top"/>
    </xf>
    <xf numFmtId="0" fontId="0" fillId="0" borderId="0" xfId="0" applyAlignment="1">
      <alignment vertical="top"/>
    </xf>
    <xf numFmtId="0" fontId="0" fillId="0" borderId="0" xfId="0" applyBorder="1"/>
    <xf numFmtId="0" fontId="0" fillId="0" borderId="1" xfId="0" applyBorder="1"/>
    <xf numFmtId="0" fontId="0" fillId="0" borderId="1" xfId="0" applyBorder="1" applyAlignment="1">
      <alignment horizontal="center" vertical="center" wrapText="1"/>
    </xf>
    <xf numFmtId="0" fontId="2" fillId="0" borderId="1" xfId="0" applyFont="1" applyBorder="1" applyAlignment="1">
      <alignment horizontal="center" vertical="center"/>
    </xf>
    <xf numFmtId="16"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3" fillId="0" borderId="1" xfId="0" applyFont="1" applyFill="1" applyBorder="1" applyAlignment="1">
      <alignment vertical="top"/>
    </xf>
    <xf numFmtId="0" fontId="0" fillId="0" borderId="1" xfId="0" applyFill="1" applyBorder="1" applyAlignment="1">
      <alignment vertical="top"/>
    </xf>
    <xf numFmtId="0" fontId="7" fillId="3" borderId="1" xfId="0" applyFont="1" applyFill="1" applyBorder="1" applyAlignment="1">
      <alignment vertical="top"/>
    </xf>
    <xf numFmtId="0" fontId="3" fillId="4" borderId="1" xfId="0" applyFont="1" applyFill="1" applyBorder="1" applyAlignment="1">
      <alignment vertical="top"/>
    </xf>
    <xf numFmtId="0" fontId="3" fillId="3" borderId="1" xfId="0" applyFont="1" applyFill="1" applyBorder="1" applyAlignment="1">
      <alignment vertical="top"/>
    </xf>
    <xf numFmtId="0" fontId="3" fillId="5" borderId="1" xfId="0" applyFont="1" applyFill="1" applyBorder="1" applyAlignment="1">
      <alignment vertical="top"/>
    </xf>
    <xf numFmtId="0" fontId="7" fillId="6" borderId="1" xfId="0" applyFont="1" applyFill="1" applyBorder="1" applyAlignment="1">
      <alignment vertical="top"/>
    </xf>
    <xf numFmtId="0" fontId="3" fillId="7" borderId="1" xfId="0" applyFont="1" applyFill="1" applyBorder="1" applyAlignment="1">
      <alignment vertical="top"/>
    </xf>
    <xf numFmtId="0" fontId="3" fillId="6" borderId="1" xfId="0" applyFont="1" applyFill="1" applyBorder="1" applyAlignment="1">
      <alignment vertical="top"/>
    </xf>
    <xf numFmtId="16" fontId="4" fillId="2" borderId="1" xfId="0" applyNumberFormat="1" applyFont="1" applyFill="1" applyBorder="1" applyAlignment="1">
      <alignment horizontal="right" vertical="center"/>
    </xf>
    <xf numFmtId="0" fontId="3" fillId="2" borderId="1" xfId="0" applyFont="1" applyFill="1" applyBorder="1" applyAlignment="1">
      <alignment vertical="top"/>
    </xf>
    <xf numFmtId="0" fontId="0" fillId="2" borderId="0" xfId="0" applyFill="1" applyAlignment="1">
      <alignment vertical="top"/>
    </xf>
    <xf numFmtId="0" fontId="5" fillId="0" borderId="1" xfId="0" applyFont="1" applyBorder="1" applyAlignment="1">
      <alignment horizontal="center" vertical="center"/>
    </xf>
    <xf numFmtId="0" fontId="6" fillId="6"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8" borderId="1" xfId="0" applyFont="1" applyFill="1" applyBorder="1" applyAlignment="1">
      <alignment vertical="top"/>
    </xf>
    <xf numFmtId="0" fontId="4" fillId="0" borderId="1" xfId="0" applyFont="1" applyBorder="1" applyAlignment="1">
      <alignment horizontal="center" wrapText="1"/>
    </xf>
    <xf numFmtId="16" fontId="4" fillId="0" borderId="1" xfId="0" applyNumberFormat="1" applyFont="1" applyFill="1" applyBorder="1" applyAlignment="1">
      <alignment horizontal="right" vertical="center"/>
    </xf>
    <xf numFmtId="0" fontId="0" fillId="0" borderId="0" xfId="0" applyFill="1" applyAlignment="1">
      <alignment vertical="top"/>
    </xf>
    <xf numFmtId="0" fontId="4" fillId="0" borderId="1" xfId="0" applyFont="1" applyFill="1" applyBorder="1" applyAlignment="1">
      <alignment horizontal="right" vertical="center"/>
    </xf>
    <xf numFmtId="0" fontId="3" fillId="0" borderId="1" xfId="0" quotePrefix="1" applyFont="1" applyFill="1" applyBorder="1" applyAlignment="1">
      <alignment vertical="top" wrapText="1"/>
    </xf>
    <xf numFmtId="0" fontId="12" fillId="0" borderId="3" xfId="0" applyFont="1" applyFill="1" applyBorder="1" applyAlignment="1">
      <alignment horizontal="right" vertical="center" wrapText="1"/>
    </xf>
    <xf numFmtId="1" fontId="0" fillId="0" borderId="0" xfId="0" applyNumberFormat="1"/>
    <xf numFmtId="0" fontId="13" fillId="6" borderId="1" xfId="0" applyFont="1" applyFill="1" applyBorder="1" applyAlignment="1">
      <alignment vertical="top"/>
    </xf>
    <xf numFmtId="0" fontId="6" fillId="6" borderId="1" xfId="0" applyFont="1" applyFill="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vertical="top"/>
    </xf>
    <xf numFmtId="0" fontId="0" fillId="14" borderId="7" xfId="0" applyFill="1" applyBorder="1"/>
    <xf numFmtId="0" fontId="12" fillId="14" borderId="8" xfId="0" applyFont="1" applyFill="1" applyBorder="1" applyAlignment="1">
      <alignment horizontal="right" vertical="center" wrapText="1"/>
    </xf>
    <xf numFmtId="0" fontId="0" fillId="0" borderId="1" xfId="0" applyBorder="1" applyAlignment="1">
      <alignment horizontal="center" vertical="center"/>
    </xf>
    <xf numFmtId="0" fontId="12" fillId="0" borderId="0" xfId="0" applyFont="1"/>
    <xf numFmtId="0" fontId="0" fillId="0" borderId="3" xfId="0" applyBorder="1" applyAlignment="1">
      <alignment horizontal="right"/>
    </xf>
    <xf numFmtId="0" fontId="4" fillId="0" borderId="3" xfId="0" applyFont="1" applyBorder="1" applyAlignment="1">
      <alignment vertical="top" wrapText="1"/>
    </xf>
    <xf numFmtId="0" fontId="0" fillId="0" borderId="3" xfId="0" applyBorder="1" applyAlignment="1">
      <alignment vertical="top"/>
    </xf>
    <xf numFmtId="0" fontId="2" fillId="0" borderId="3" xfId="0" applyFont="1" applyBorder="1" applyAlignment="1">
      <alignment vertical="center" wrapText="1"/>
    </xf>
    <xf numFmtId="0" fontId="4" fillId="0" borderId="3" xfId="0" applyFont="1" applyBorder="1" applyAlignment="1">
      <alignment vertical="center" wrapText="1"/>
    </xf>
    <xf numFmtId="0" fontId="4" fillId="0" borderId="3"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top"/>
    </xf>
    <xf numFmtId="0" fontId="7" fillId="0" borderId="1" xfId="0" applyFont="1" applyFill="1" applyBorder="1" applyAlignment="1">
      <alignment vertical="top"/>
    </xf>
    <xf numFmtId="0" fontId="8" fillId="6" borderId="1" xfId="0" applyFont="1" applyFill="1" applyBorder="1" applyAlignment="1">
      <alignment horizontal="center" vertical="center"/>
    </xf>
    <xf numFmtId="0" fontId="5" fillId="0" borderId="1" xfId="0" applyFont="1" applyBorder="1" applyAlignment="1">
      <alignment vertical="top"/>
    </xf>
    <xf numFmtId="0" fontId="4" fillId="9" borderId="1" xfId="0" applyFont="1" applyFill="1" applyBorder="1" applyAlignment="1">
      <alignment horizontal="center" wrapText="1"/>
    </xf>
    <xf numFmtId="0" fontId="4" fillId="0" borderId="0" xfId="0" applyFont="1" applyAlignment="1">
      <alignment vertical="top"/>
    </xf>
    <xf numFmtId="0" fontId="17" fillId="0" borderId="0" xfId="0" applyFont="1"/>
    <xf numFmtId="0" fontId="17" fillId="9" borderId="1" xfId="0" applyFont="1" applyFill="1" applyBorder="1" applyAlignment="1">
      <alignment horizontal="center" wrapText="1"/>
    </xf>
    <xf numFmtId="0" fontId="17" fillId="0" borderId="1" xfId="0" applyFont="1" applyBorder="1" applyAlignment="1">
      <alignment horizontal="center" wrapText="1"/>
    </xf>
    <xf numFmtId="0" fontId="2" fillId="0" borderId="0" xfId="0" applyFont="1"/>
    <xf numFmtId="0" fontId="4" fillId="0" borderId="1" xfId="0" applyFont="1" applyBorder="1"/>
    <xf numFmtId="0" fontId="4" fillId="0" borderId="1" xfId="0" applyFont="1" applyBorder="1" applyAlignment="1">
      <alignment vertical="center"/>
    </xf>
    <xf numFmtId="0" fontId="18" fillId="0" borderId="1" xfId="0" applyFont="1" applyBorder="1" applyAlignment="1">
      <alignment vertical="center" wrapText="1"/>
    </xf>
    <xf numFmtId="0" fontId="4" fillId="0" borderId="1" xfId="0" applyFont="1" applyFill="1" applyBorder="1" applyAlignment="1">
      <alignment vertical="center"/>
    </xf>
    <xf numFmtId="0" fontId="18" fillId="0" borderId="1" xfId="0" applyFont="1" applyFill="1" applyBorder="1" applyAlignment="1">
      <alignment vertical="center" wrapText="1"/>
    </xf>
    <xf numFmtId="0" fontId="0" fillId="0" borderId="1" xfId="0" applyBorder="1" applyAlignment="1">
      <alignment wrapText="1"/>
    </xf>
    <xf numFmtId="0" fontId="4" fillId="0" borderId="1" xfId="0" applyFont="1" applyFill="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0" fillId="0" borderId="1" xfId="0" applyNumberFormat="1" applyBorder="1" applyAlignment="1">
      <alignment wrapText="1"/>
    </xf>
    <xf numFmtId="0" fontId="4" fillId="0" borderId="1" xfId="0" applyFont="1" applyBorder="1" applyAlignment="1">
      <alignment wrapText="1"/>
    </xf>
    <xf numFmtId="17" fontId="4" fillId="0" borderId="1" xfId="0" applyNumberFormat="1" applyFont="1" applyBorder="1" applyAlignment="1">
      <alignment horizontal="center" vertical="center"/>
    </xf>
    <xf numFmtId="17" fontId="4" fillId="0" borderId="1" xfId="0" applyNumberFormat="1" applyFont="1" applyFill="1" applyBorder="1" applyAlignment="1">
      <alignment horizontal="center" vertical="center"/>
    </xf>
    <xf numFmtId="17"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4" fillId="9" borderId="1" xfId="0" applyFont="1" applyFill="1" applyBorder="1" applyAlignment="1">
      <alignment vertical="center"/>
    </xf>
    <xf numFmtId="0" fontId="0" fillId="9" borderId="1" xfId="0" applyFill="1" applyBorder="1" applyAlignment="1">
      <alignment wrapText="1"/>
    </xf>
    <xf numFmtId="0" fontId="4" fillId="9" borderId="1" xfId="0" applyFont="1" applyFill="1" applyBorder="1" applyAlignment="1">
      <alignment vertical="center" wrapText="1"/>
    </xf>
    <xf numFmtId="17" fontId="4" fillId="9" borderId="1" xfId="0" applyNumberFormat="1" applyFont="1" applyFill="1" applyBorder="1" applyAlignment="1">
      <alignment horizontal="center" vertical="center"/>
    </xf>
    <xf numFmtId="0" fontId="4" fillId="9" borderId="1" xfId="0" applyFont="1" applyFill="1" applyBorder="1" applyAlignment="1">
      <alignment wrapText="1"/>
    </xf>
    <xf numFmtId="0" fontId="0" fillId="9" borderId="1" xfId="0" applyFill="1" applyBorder="1" applyAlignment="1">
      <alignment vertical="center" wrapText="1"/>
    </xf>
    <xf numFmtId="0" fontId="0" fillId="0" borderId="1" xfId="0" applyBorder="1" applyAlignment="1">
      <alignment vertical="center"/>
    </xf>
    <xf numFmtId="0" fontId="0" fillId="0" borderId="0" xfId="0" applyAlignment="1">
      <alignment vertical="center"/>
    </xf>
    <xf numFmtId="0" fontId="17" fillId="0" borderId="0" xfId="0" applyFont="1" applyAlignment="1">
      <alignment vertical="center"/>
    </xf>
    <xf numFmtId="17" fontId="0" fillId="9" borderId="1" xfId="0" applyNumberFormat="1" applyFill="1" applyBorder="1" applyAlignment="1">
      <alignment horizontal="center" vertical="center"/>
    </xf>
    <xf numFmtId="0" fontId="4" fillId="0" borderId="0" xfId="1"/>
    <xf numFmtId="0" fontId="20" fillId="0" borderId="0" xfId="1" applyFont="1"/>
    <xf numFmtId="0" fontId="4" fillId="0" borderId="0" xfId="1" applyFont="1"/>
    <xf numFmtId="0" fontId="21" fillId="0" borderId="0" xfId="1" applyFont="1"/>
    <xf numFmtId="0" fontId="22" fillId="0" borderId="0" xfId="1" applyFont="1"/>
    <xf numFmtId="0" fontId="1" fillId="0" borderId="0" xfId="2"/>
    <xf numFmtId="0" fontId="19" fillId="9" borderId="15" xfId="2" applyFont="1" applyFill="1" applyBorder="1" applyAlignment="1">
      <alignment horizontal="center" vertical="center"/>
    </xf>
    <xf numFmtId="0" fontId="19" fillId="9" borderId="16" xfId="2" applyFont="1" applyFill="1" applyBorder="1" applyAlignment="1">
      <alignment horizontal="center" vertical="center"/>
    </xf>
    <xf numFmtId="0" fontId="19" fillId="0" borderId="18" xfId="2" applyFont="1" applyFill="1" applyBorder="1" applyAlignment="1">
      <alignment horizontal="left"/>
    </xf>
    <xf numFmtId="0" fontId="1" fillId="0" borderId="19" xfId="2" applyFont="1" applyFill="1" applyBorder="1" applyAlignment="1">
      <alignment horizontal="center"/>
    </xf>
    <xf numFmtId="0" fontId="19" fillId="0" borderId="19" xfId="2" applyFont="1" applyFill="1" applyBorder="1" applyAlignment="1">
      <alignment horizontal="center"/>
    </xf>
    <xf numFmtId="0" fontId="19" fillId="0" borderId="19" xfId="2" applyFont="1" applyBorder="1" applyAlignment="1">
      <alignment horizontal="center"/>
    </xf>
    <xf numFmtId="0" fontId="1" fillId="0" borderId="20" xfId="2" applyBorder="1" applyAlignment="1">
      <alignment horizontal="center"/>
    </xf>
    <xf numFmtId="0" fontId="19" fillId="0" borderId="21" xfId="2" applyFont="1" applyFill="1" applyBorder="1" applyAlignment="1">
      <alignment horizontal="left"/>
    </xf>
    <xf numFmtId="0" fontId="1" fillId="0" borderId="1" xfId="2" applyFill="1" applyBorder="1" applyAlignment="1">
      <alignment horizontal="center"/>
    </xf>
    <xf numFmtId="0" fontId="19" fillId="0" borderId="1" xfId="2" applyFont="1" applyBorder="1" applyAlignment="1">
      <alignment horizontal="center"/>
    </xf>
    <xf numFmtId="0" fontId="1" fillId="0" borderId="22" xfId="2" applyBorder="1" applyAlignment="1">
      <alignment horizontal="center"/>
    </xf>
    <xf numFmtId="0" fontId="19" fillId="11" borderId="23" xfId="2" applyFont="1" applyFill="1" applyBorder="1" applyAlignment="1">
      <alignment horizontal="left"/>
    </xf>
    <xf numFmtId="0" fontId="19" fillId="11" borderId="4" xfId="2" applyFont="1" applyFill="1" applyBorder="1" applyAlignment="1">
      <alignment horizontal="center"/>
    </xf>
    <xf numFmtId="9" fontId="19" fillId="11" borderId="24" xfId="3" applyFont="1" applyFill="1" applyBorder="1" applyAlignment="1">
      <alignment horizontal="center"/>
    </xf>
    <xf numFmtId="0" fontId="19" fillId="0" borderId="25" xfId="2" applyFont="1" applyFill="1" applyBorder="1" applyAlignment="1">
      <alignment horizontal="left"/>
    </xf>
    <xf numFmtId="0" fontId="1" fillId="0" borderId="12" xfId="2" applyFill="1" applyBorder="1" applyAlignment="1">
      <alignment horizontal="center"/>
    </xf>
    <xf numFmtId="0" fontId="19" fillId="0" borderId="12" xfId="2" applyFont="1" applyBorder="1" applyAlignment="1">
      <alignment horizontal="center"/>
    </xf>
    <xf numFmtId="0" fontId="1" fillId="0" borderId="13" xfId="2" applyBorder="1" applyAlignment="1">
      <alignment horizontal="center"/>
    </xf>
    <xf numFmtId="9" fontId="0" fillId="0" borderId="22" xfId="3" applyFont="1" applyBorder="1" applyAlignment="1">
      <alignment horizontal="center"/>
    </xf>
    <xf numFmtId="9" fontId="0" fillId="0" borderId="13" xfId="3" applyFont="1" applyBorder="1" applyAlignment="1">
      <alignment horizontal="center"/>
    </xf>
    <xf numFmtId="0" fontId="19" fillId="15" borderId="23" xfId="2" applyFont="1" applyFill="1" applyBorder="1" applyAlignment="1">
      <alignment horizontal="left"/>
    </xf>
    <xf numFmtId="0" fontId="19" fillId="15" borderId="4" xfId="2" applyFont="1" applyFill="1" applyBorder="1" applyAlignment="1">
      <alignment horizontal="center"/>
    </xf>
    <xf numFmtId="9" fontId="19" fillId="15" borderId="24" xfId="3" applyFont="1" applyFill="1" applyBorder="1" applyAlignment="1">
      <alignment horizontal="center"/>
    </xf>
    <xf numFmtId="0" fontId="19" fillId="15" borderId="26" xfId="2" applyFont="1" applyFill="1" applyBorder="1" applyAlignment="1">
      <alignment horizontal="left"/>
    </xf>
    <xf numFmtId="0" fontId="19" fillId="15" borderId="15" xfId="2" applyFont="1" applyFill="1" applyBorder="1" applyAlignment="1">
      <alignment horizontal="center"/>
    </xf>
    <xf numFmtId="0" fontId="19" fillId="11" borderId="26" xfId="2" applyFont="1" applyFill="1" applyBorder="1" applyAlignment="1">
      <alignment horizontal="left"/>
    </xf>
    <xf numFmtId="0" fontId="19" fillId="11" borderId="15" xfId="2" applyFont="1" applyFill="1" applyBorder="1" applyAlignment="1">
      <alignment horizontal="center"/>
    </xf>
    <xf numFmtId="9" fontId="19" fillId="11" borderId="17" xfId="3" applyFont="1" applyFill="1" applyBorder="1" applyAlignment="1">
      <alignment horizontal="center"/>
    </xf>
    <xf numFmtId="0" fontId="19" fillId="14" borderId="25" xfId="2" applyFont="1" applyFill="1" applyBorder="1" applyAlignment="1">
      <alignment horizontal="left"/>
    </xf>
    <xf numFmtId="0" fontId="19" fillId="14" borderId="26" xfId="2" applyFont="1" applyFill="1" applyBorder="1" applyAlignment="1">
      <alignment horizontal="left"/>
    </xf>
    <xf numFmtId="9" fontId="19" fillId="0" borderId="15" xfId="3" applyFont="1" applyBorder="1" applyAlignment="1">
      <alignment horizontal="center"/>
    </xf>
    <xf numFmtId="9" fontId="19" fillId="0" borderId="15" xfId="2" applyNumberFormat="1" applyFont="1" applyBorder="1" applyAlignment="1">
      <alignment horizontal="center"/>
    </xf>
    <xf numFmtId="0" fontId="19" fillId="0" borderId="17" xfId="2" applyFont="1" applyBorder="1" applyAlignment="1">
      <alignment horizontal="center"/>
    </xf>
    <xf numFmtId="0" fontId="23" fillId="0" borderId="0" xfId="2" applyFont="1"/>
    <xf numFmtId="0" fontId="1" fillId="0" borderId="0" xfId="2" applyAlignment="1">
      <alignment horizontal="right"/>
    </xf>
    <xf numFmtId="1" fontId="1" fillId="0" borderId="0" xfId="2" applyNumberFormat="1"/>
    <xf numFmtId="0" fontId="2" fillId="11" borderId="4" xfId="0" applyFont="1" applyFill="1" applyBorder="1"/>
    <xf numFmtId="0" fontId="2" fillId="11" borderId="4" xfId="0" applyFont="1" applyFill="1" applyBorder="1" applyAlignment="1">
      <alignment horizontal="center" vertical="center"/>
    </xf>
    <xf numFmtId="0" fontId="2" fillId="16" borderId="1" xfId="0" applyFont="1" applyFill="1" applyBorder="1" applyAlignment="1">
      <alignment horizontal="center" vertical="center"/>
    </xf>
    <xf numFmtId="0" fontId="2" fillId="16" borderId="1" xfId="0" applyFont="1" applyFill="1" applyBorder="1" applyAlignment="1">
      <alignment vertical="center" wrapText="1"/>
    </xf>
    <xf numFmtId="0" fontId="2" fillId="16" borderId="1" xfId="0" applyFont="1" applyFill="1" applyBorder="1" applyAlignment="1">
      <alignment horizontal="center" vertical="center" wrapText="1"/>
    </xf>
    <xf numFmtId="0" fontId="0" fillId="0" borderId="0" xfId="0" applyAlignment="1">
      <alignment wrapText="1"/>
    </xf>
    <xf numFmtId="0" fontId="2" fillId="16" borderId="27" xfId="0" applyFont="1" applyFill="1" applyBorder="1" applyAlignment="1">
      <alignment vertical="center"/>
    </xf>
    <xf numFmtId="0" fontId="4" fillId="0" borderId="27" xfId="0" applyFont="1" applyBorder="1" applyAlignment="1">
      <alignment horizontal="left" vertical="center" wrapText="1"/>
    </xf>
    <xf numFmtId="0" fontId="4" fillId="0" borderId="27" xfId="0" applyFont="1" applyBorder="1" applyAlignment="1">
      <alignment vertical="center" wrapText="1"/>
    </xf>
    <xf numFmtId="17" fontId="24" fillId="9" borderId="1" xfId="0" applyNumberFormat="1" applyFont="1" applyFill="1" applyBorder="1" applyAlignment="1">
      <alignment horizontal="center" vertical="center"/>
    </xf>
    <xf numFmtId="17" fontId="24" fillId="0" borderId="1" xfId="0" applyNumberFormat="1" applyFont="1" applyBorder="1" applyAlignment="1">
      <alignment horizontal="center" vertical="center"/>
    </xf>
    <xf numFmtId="0" fontId="0" fillId="0" borderId="1" xfId="0" applyBorder="1" applyAlignment="1">
      <alignment horizontal="center" vertical="center"/>
    </xf>
    <xf numFmtId="0" fontId="19" fillId="9" borderId="9" xfId="2" applyFont="1" applyFill="1" applyBorder="1" applyAlignment="1">
      <alignment horizontal="center"/>
    </xf>
    <xf numFmtId="0" fontId="19" fillId="9" borderId="14" xfId="2" applyFont="1" applyFill="1" applyBorder="1" applyAlignment="1">
      <alignment horizontal="center"/>
    </xf>
    <xf numFmtId="0" fontId="19" fillId="9" borderId="10" xfId="2" applyFont="1" applyFill="1" applyBorder="1" applyAlignment="1">
      <alignment horizontal="center"/>
    </xf>
    <xf numFmtId="0" fontId="19" fillId="9" borderId="11" xfId="2" applyFont="1" applyFill="1" applyBorder="1" applyAlignment="1">
      <alignment horizontal="center"/>
    </xf>
    <xf numFmtId="0" fontId="19" fillId="14" borderId="12" xfId="2" applyFont="1" applyFill="1" applyBorder="1" applyAlignment="1">
      <alignment horizontal="center"/>
    </xf>
    <xf numFmtId="0" fontId="19" fillId="14" borderId="15" xfId="2" applyFont="1" applyFill="1" applyBorder="1" applyAlignment="1">
      <alignment horizontal="center"/>
    </xf>
    <xf numFmtId="0" fontId="19" fillId="14" borderId="13" xfId="2" applyFont="1" applyFill="1" applyBorder="1" applyAlignment="1">
      <alignment horizontal="center"/>
    </xf>
    <xf numFmtId="0" fontId="19" fillId="14" borderId="17" xfId="2" applyFont="1" applyFill="1" applyBorder="1" applyAlignment="1">
      <alignment horizontal="center"/>
    </xf>
    <xf numFmtId="0" fontId="0" fillId="9" borderId="1" xfId="0" applyFill="1" applyBorder="1" applyAlignment="1">
      <alignment horizontal="center" vertical="center"/>
    </xf>
    <xf numFmtId="0" fontId="0" fillId="9" borderId="1" xfId="0" applyFill="1" applyBorder="1" applyAlignment="1"/>
    <xf numFmtId="0" fontId="0" fillId="0" borderId="1" xfId="0" applyBorder="1" applyAlignment="1">
      <alignment horizontal="center" vertical="center"/>
    </xf>
    <xf numFmtId="0" fontId="0" fillId="0" borderId="1" xfId="0" applyBorder="1" applyAlignment="1"/>
    <xf numFmtId="0" fontId="17" fillId="9" borderId="1" xfId="0" applyFont="1" applyFill="1" applyBorder="1" applyAlignment="1">
      <alignment horizontal="center" vertical="center"/>
    </xf>
    <xf numFmtId="0" fontId="17" fillId="9" borderId="1" xfId="0" applyFont="1" applyFill="1" applyBorder="1" applyAlignment="1"/>
    <xf numFmtId="0" fontId="17" fillId="0" borderId="1" xfId="0" applyFont="1" applyBorder="1" applyAlignment="1">
      <alignment horizontal="center" vertical="center"/>
    </xf>
    <xf numFmtId="0" fontId="17" fillId="0" borderId="1" xfId="0" applyFont="1" applyBorder="1" applyAlignment="1"/>
    <xf numFmtId="0" fontId="10" fillId="14" borderId="6" xfId="0" applyFont="1" applyFill="1" applyBorder="1" applyAlignment="1">
      <alignment horizontal="center" vertical="top"/>
    </xf>
    <xf numFmtId="0" fontId="10" fillId="14" borderId="2" xfId="0" applyFont="1" applyFill="1" applyBorder="1" applyAlignment="1">
      <alignment horizontal="center" vertical="top"/>
    </xf>
    <xf numFmtId="1" fontId="11" fillId="14" borderId="5" xfId="0" applyNumberFormat="1" applyFont="1" applyFill="1" applyBorder="1" applyAlignment="1">
      <alignment horizontal="center" vertical="center"/>
    </xf>
    <xf numFmtId="1" fontId="11" fillId="14" borderId="6" xfId="0" applyNumberFormat="1" applyFont="1" applyFill="1" applyBorder="1" applyAlignment="1">
      <alignment horizontal="center" vertical="center"/>
    </xf>
    <xf numFmtId="1" fontId="11" fillId="14" borderId="2" xfId="0" applyNumberFormat="1" applyFont="1" applyFill="1" applyBorder="1" applyAlignment="1">
      <alignment horizontal="center" vertical="center"/>
    </xf>
    <xf numFmtId="0" fontId="10" fillId="9" borderId="1" xfId="0" applyFont="1" applyFill="1" applyBorder="1" applyAlignment="1">
      <alignment horizontal="center" vertical="top"/>
    </xf>
    <xf numFmtId="0" fontId="13" fillId="12" borderId="1" xfId="0" applyFont="1" applyFill="1" applyBorder="1" applyAlignment="1">
      <alignment horizontal="center" vertical="top"/>
    </xf>
    <xf numFmtId="0" fontId="13" fillId="11" borderId="1" xfId="0" applyFont="1" applyFill="1" applyBorder="1" applyAlignment="1">
      <alignment horizontal="center" vertical="top"/>
    </xf>
    <xf numFmtId="0" fontId="11" fillId="14" borderId="6" xfId="0" applyFont="1" applyFill="1" applyBorder="1" applyAlignment="1">
      <alignment horizontal="center" vertical="center"/>
    </xf>
    <xf numFmtId="0" fontId="11" fillId="14" borderId="2" xfId="0" applyFont="1" applyFill="1" applyBorder="1" applyAlignment="1">
      <alignment horizontal="center" vertical="center"/>
    </xf>
    <xf numFmtId="1" fontId="11" fillId="9" borderId="1" xfId="0" applyNumberFormat="1" applyFont="1" applyFill="1" applyBorder="1" applyAlignment="1">
      <alignment horizontal="center" vertical="center"/>
    </xf>
    <xf numFmtId="0" fontId="11" fillId="9" borderId="1" xfId="0" applyFont="1" applyFill="1" applyBorder="1" applyAlignment="1">
      <alignment horizontal="center" vertical="center"/>
    </xf>
    <xf numFmtId="16" fontId="4" fillId="0" borderId="4" xfId="0" applyNumberFormat="1" applyFont="1" applyBorder="1" applyAlignment="1">
      <alignment horizontal="center" vertical="center"/>
    </xf>
    <xf numFmtId="0" fontId="9" fillId="9" borderId="1" xfId="0" applyFont="1" applyFill="1" applyBorder="1" applyAlignment="1">
      <alignment horizontal="center" vertical="top"/>
    </xf>
    <xf numFmtId="0" fontId="10" fillId="10" borderId="1" xfId="0" applyFont="1" applyFill="1" applyBorder="1" applyAlignment="1">
      <alignment horizontal="center" vertical="top"/>
    </xf>
    <xf numFmtId="0" fontId="13" fillId="13" borderId="1" xfId="0" applyFont="1" applyFill="1" applyBorder="1" applyAlignment="1">
      <alignment horizontal="center" vertical="top"/>
    </xf>
    <xf numFmtId="0" fontId="13" fillId="11" borderId="1" xfId="0" applyFont="1" applyFill="1" applyBorder="1" applyAlignment="1">
      <alignment horizontal="center" vertical="center"/>
    </xf>
    <xf numFmtId="1" fontId="10" fillId="10" borderId="1" xfId="0" applyNumberFormat="1" applyFont="1" applyFill="1" applyBorder="1" applyAlignment="1">
      <alignment horizontal="center" vertical="top"/>
    </xf>
    <xf numFmtId="0" fontId="14" fillId="12" borderId="1" xfId="0" applyFont="1" applyFill="1" applyBorder="1" applyAlignment="1">
      <alignment horizontal="center" vertical="center"/>
    </xf>
    <xf numFmtId="1" fontId="10" fillId="9" borderId="1" xfId="0" applyNumberFormat="1" applyFont="1" applyFill="1" applyBorder="1" applyAlignment="1">
      <alignment horizontal="center" vertical="top"/>
    </xf>
    <xf numFmtId="0" fontId="0" fillId="0" borderId="27" xfId="0" applyBorder="1" applyAlignment="1">
      <alignment vertical="center"/>
    </xf>
    <xf numFmtId="0" fontId="0" fillId="0" borderId="1" xfId="0" applyBorder="1" applyAlignment="1">
      <alignment horizontal="left" vertical="center" wrapText="1"/>
    </xf>
    <xf numFmtId="0" fontId="0" fillId="0" borderId="0" xfId="0" applyAlignment="1">
      <alignment horizontal="center"/>
    </xf>
    <xf numFmtId="17" fontId="0" fillId="0" borderId="1" xfId="0" applyNumberFormat="1" applyBorder="1" applyAlignment="1">
      <alignment horizontal="center" vertical="center" wrapText="1"/>
    </xf>
    <xf numFmtId="0" fontId="18" fillId="0" borderId="0" xfId="0" applyFont="1" applyAlignment="1">
      <alignment vertical="center" wrapText="1"/>
    </xf>
    <xf numFmtId="0" fontId="4" fillId="0" borderId="27" xfId="0" applyFont="1" applyBorder="1" applyAlignment="1">
      <alignment vertical="center"/>
    </xf>
    <xf numFmtId="0" fontId="0" fillId="0" borderId="27" xfId="0" applyBorder="1" applyAlignment="1">
      <alignment vertical="center" wrapText="1"/>
    </xf>
  </cellXfs>
  <cellStyles count="4">
    <cellStyle name="Normal" xfId="0" builtinId="0"/>
    <cellStyle name="Normal 2" xfId="1"/>
    <cellStyle name="Normal 3" xfId="2"/>
    <cellStyle name="Procent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059E048-5525-431F-8911-636DD2536054}" type="doc">
      <dgm:prSet loTypeId="urn:microsoft.com/office/officeart/2005/8/layout/lProcess1" loCatId="process" qsTypeId="urn:microsoft.com/office/officeart/2005/8/quickstyle/simple3" qsCatId="simple" csTypeId="urn:microsoft.com/office/officeart/2005/8/colors/accent1_2" csCatId="accent1" phldr="1"/>
      <dgm:spPr/>
      <dgm:t>
        <a:bodyPr/>
        <a:lstStyle/>
        <a:p>
          <a:endParaRPr lang="sv-SE"/>
        </a:p>
      </dgm:t>
    </dgm:pt>
    <dgm:pt modelId="{4108F8F9-CB52-4144-A93C-3AC673EFCE3B}">
      <dgm:prSet phldrT="[Text]" custT="1">
        <dgm:style>
          <a:lnRef idx="1">
            <a:schemeClr val="accent6"/>
          </a:lnRef>
          <a:fillRef idx="2">
            <a:schemeClr val="accent6"/>
          </a:fillRef>
          <a:effectRef idx="1">
            <a:schemeClr val="accent6"/>
          </a:effectRef>
          <a:fontRef idx="minor">
            <a:schemeClr val="dk1"/>
          </a:fontRef>
        </dgm:style>
      </dgm:prSet>
      <dgm:spPr/>
      <dgm:t>
        <a:bodyPr/>
        <a:lstStyle/>
        <a:p>
          <a:r>
            <a:rPr lang="sv-SE" sz="900" b="1"/>
            <a:t>WP2 Development of a tool-kit for the Total Concept method application</a:t>
          </a:r>
        </a:p>
      </dgm:t>
    </dgm:pt>
    <dgm:pt modelId="{03EEA473-DBD5-455E-A22C-478D178936C2}" type="parTrans" cxnId="{694CBD39-3569-4CC2-B1A6-2828C6BE013D}">
      <dgm:prSet/>
      <dgm:spPr/>
      <dgm:t>
        <a:bodyPr/>
        <a:lstStyle/>
        <a:p>
          <a:endParaRPr lang="sv-SE" sz="2400"/>
        </a:p>
      </dgm:t>
    </dgm:pt>
    <dgm:pt modelId="{677A7E70-AD98-45D4-B69A-4A3A8DA2A245}" type="sibTrans" cxnId="{694CBD39-3569-4CC2-B1A6-2828C6BE013D}">
      <dgm:prSet custT="1"/>
      <dgm:spPr/>
      <dgm:t>
        <a:bodyPr/>
        <a:lstStyle/>
        <a:p>
          <a:endParaRPr lang="sv-SE" sz="800"/>
        </a:p>
      </dgm:t>
    </dgm:pt>
    <dgm:pt modelId="{727279AC-C69C-4470-9663-1927EBEE2113}">
      <dgm:prSet phldrT="[Text]" custT="1"/>
      <dgm:spPr/>
      <dgm:t>
        <a:bodyPr/>
        <a:lstStyle/>
        <a:p>
          <a:r>
            <a:rPr lang="sv-SE" sz="900"/>
            <a:t>Task 2.1 Development of information materials and carrying out internal training</a:t>
          </a:r>
        </a:p>
      </dgm:t>
    </dgm:pt>
    <dgm:pt modelId="{04226E39-D334-456D-8F48-B832BAF647AB}" type="parTrans" cxnId="{8854C1C8-4616-42EF-B085-A7980698A84E}">
      <dgm:prSet/>
      <dgm:spPr/>
      <dgm:t>
        <a:bodyPr/>
        <a:lstStyle/>
        <a:p>
          <a:endParaRPr lang="sv-SE" sz="2400"/>
        </a:p>
      </dgm:t>
    </dgm:pt>
    <dgm:pt modelId="{E9A6BD58-4976-42A1-964A-0A1D280CFB3E}" type="sibTrans" cxnId="{8854C1C8-4616-42EF-B085-A7980698A84E}">
      <dgm:prSet/>
      <dgm:spPr/>
      <dgm:t>
        <a:bodyPr/>
        <a:lstStyle/>
        <a:p>
          <a:endParaRPr lang="sv-SE" sz="2400"/>
        </a:p>
      </dgm:t>
    </dgm:pt>
    <dgm:pt modelId="{8F3A78B8-B06C-40EE-8FA6-52379DA75BE5}">
      <dgm:prSet phldrT="[Text]" custT="1"/>
      <dgm:spPr/>
      <dgm:t>
        <a:bodyPr/>
        <a:lstStyle/>
        <a:p>
          <a:r>
            <a:rPr lang="sv-SE" sz="900" b="1"/>
            <a:t> WP3 National pilot projects</a:t>
          </a:r>
        </a:p>
      </dgm:t>
    </dgm:pt>
    <dgm:pt modelId="{DAA250AE-8676-46DC-B077-C79B7F20366A}" type="parTrans" cxnId="{8FBED51B-EFFF-4927-B8FB-1A98ACF03A8A}">
      <dgm:prSet/>
      <dgm:spPr/>
      <dgm:t>
        <a:bodyPr/>
        <a:lstStyle/>
        <a:p>
          <a:endParaRPr lang="sv-SE" sz="2400"/>
        </a:p>
      </dgm:t>
    </dgm:pt>
    <dgm:pt modelId="{0E501014-A7E7-4F09-8611-F9897A325BD8}" type="sibTrans" cxnId="{8FBED51B-EFFF-4927-B8FB-1A98ACF03A8A}">
      <dgm:prSet custT="1"/>
      <dgm:spPr/>
      <dgm:t>
        <a:bodyPr/>
        <a:lstStyle/>
        <a:p>
          <a:endParaRPr lang="sv-SE" sz="800"/>
        </a:p>
      </dgm:t>
    </dgm:pt>
    <dgm:pt modelId="{2D6A32C4-F56C-4F18-8984-9C1B09EDDD0C}">
      <dgm:prSet phldrT="[Text]" custT="1"/>
      <dgm:spPr/>
      <dgm:t>
        <a:bodyPr/>
        <a:lstStyle/>
        <a:p>
          <a:r>
            <a:rPr lang="sv-SE" sz="900"/>
            <a:t>Task 3.1 The selection of buildings for pilot studies</a:t>
          </a:r>
        </a:p>
      </dgm:t>
    </dgm:pt>
    <dgm:pt modelId="{0ECDE96B-69F0-476B-B26C-12208DF1465D}" type="parTrans" cxnId="{CA42DEF8-AC2C-4A53-AD39-C265718CA1FB}">
      <dgm:prSet/>
      <dgm:spPr/>
      <dgm:t>
        <a:bodyPr/>
        <a:lstStyle/>
        <a:p>
          <a:endParaRPr lang="sv-SE" sz="2400"/>
        </a:p>
      </dgm:t>
    </dgm:pt>
    <dgm:pt modelId="{99F9C79B-42FB-4250-AE6C-18EC87B0A20E}" type="sibTrans" cxnId="{CA42DEF8-AC2C-4A53-AD39-C265718CA1FB}">
      <dgm:prSet/>
      <dgm:spPr/>
      <dgm:t>
        <a:bodyPr/>
        <a:lstStyle/>
        <a:p>
          <a:endParaRPr lang="sv-SE" sz="2400"/>
        </a:p>
      </dgm:t>
    </dgm:pt>
    <dgm:pt modelId="{3A689FF4-8BC3-44C8-9A08-229D1B26CEF4}">
      <dgm:prSet phldrT="[Text]" custT="1"/>
      <dgm:spPr/>
      <dgm:t>
        <a:bodyPr/>
        <a:lstStyle/>
        <a:p>
          <a:r>
            <a:rPr lang="sv-SE" sz="900"/>
            <a:t>Task 2.2 Breaking the non-technical barriers</a:t>
          </a:r>
        </a:p>
      </dgm:t>
    </dgm:pt>
    <dgm:pt modelId="{C5641B67-131E-4795-91FF-F67D497651E8}" type="parTrans" cxnId="{2BC40560-2DF3-46A8-90A6-43528BA12165}">
      <dgm:prSet/>
      <dgm:spPr/>
      <dgm:t>
        <a:bodyPr/>
        <a:lstStyle/>
        <a:p>
          <a:endParaRPr lang="sv-SE" sz="2400"/>
        </a:p>
      </dgm:t>
    </dgm:pt>
    <dgm:pt modelId="{F839334E-6EF9-4402-AF79-EABDF2A8AE58}" type="sibTrans" cxnId="{2BC40560-2DF3-46A8-90A6-43528BA12165}">
      <dgm:prSet/>
      <dgm:spPr/>
      <dgm:t>
        <a:bodyPr/>
        <a:lstStyle/>
        <a:p>
          <a:endParaRPr lang="sv-SE" sz="2400"/>
        </a:p>
      </dgm:t>
    </dgm:pt>
    <dgm:pt modelId="{07397983-374C-4898-AF8A-C729F0F92AB2}">
      <dgm:prSet phldrT="[Text]" custT="1"/>
      <dgm:spPr/>
      <dgm:t>
        <a:bodyPr/>
        <a:lstStyle/>
        <a:p>
          <a:r>
            <a:rPr lang="sv-SE" sz="900"/>
            <a:t>Task 2.3 Survey of the local conditions and prerequisites for Total Concept implementation</a:t>
          </a:r>
        </a:p>
      </dgm:t>
    </dgm:pt>
    <dgm:pt modelId="{C18C972B-A49C-4E0F-B682-A4CB5345323E}" type="parTrans" cxnId="{C8985283-71D5-4857-A209-4EF5694BAA1F}">
      <dgm:prSet/>
      <dgm:spPr/>
      <dgm:t>
        <a:bodyPr/>
        <a:lstStyle/>
        <a:p>
          <a:endParaRPr lang="sv-SE" sz="2400"/>
        </a:p>
      </dgm:t>
    </dgm:pt>
    <dgm:pt modelId="{1460D2DE-148D-461E-BE60-14BD01304A88}" type="sibTrans" cxnId="{C8985283-71D5-4857-A209-4EF5694BAA1F}">
      <dgm:prSet/>
      <dgm:spPr/>
      <dgm:t>
        <a:bodyPr/>
        <a:lstStyle/>
        <a:p>
          <a:endParaRPr lang="sv-SE" sz="2400"/>
        </a:p>
      </dgm:t>
    </dgm:pt>
    <dgm:pt modelId="{1907D3FC-7F77-46F8-8FAB-65A2C89083A8}">
      <dgm:prSet phldrT="[Text]" custT="1"/>
      <dgm:spPr/>
      <dgm:t>
        <a:bodyPr/>
        <a:lstStyle/>
        <a:p>
          <a:r>
            <a:rPr lang="sv-SE" sz="900"/>
            <a:t>Task 2.4 Development of a tool-kit for Total Concept implementation</a:t>
          </a:r>
        </a:p>
      </dgm:t>
    </dgm:pt>
    <dgm:pt modelId="{E1719E00-02F5-44E5-BFB6-8D8125069E06}" type="parTrans" cxnId="{830392C6-5A23-4674-9880-FE1B6301AAF6}">
      <dgm:prSet/>
      <dgm:spPr/>
      <dgm:t>
        <a:bodyPr/>
        <a:lstStyle/>
        <a:p>
          <a:endParaRPr lang="sv-SE" sz="2400"/>
        </a:p>
      </dgm:t>
    </dgm:pt>
    <dgm:pt modelId="{6E5500DB-11EF-4EDD-94AD-30935BE5988A}" type="sibTrans" cxnId="{830392C6-5A23-4674-9880-FE1B6301AAF6}">
      <dgm:prSet/>
      <dgm:spPr/>
      <dgm:t>
        <a:bodyPr/>
        <a:lstStyle/>
        <a:p>
          <a:endParaRPr lang="sv-SE" sz="2400"/>
        </a:p>
      </dgm:t>
    </dgm:pt>
    <dgm:pt modelId="{018DC4C8-2945-470D-AE02-34D3966CD2CB}">
      <dgm:prSet phldrT="[Text]" custT="1"/>
      <dgm:spPr/>
      <dgm:t>
        <a:bodyPr/>
        <a:lstStyle/>
        <a:p>
          <a:r>
            <a:rPr lang="sv-SE" sz="900"/>
            <a:t>Task 3.2 Involvement of stakeholders and key actors</a:t>
          </a:r>
        </a:p>
      </dgm:t>
    </dgm:pt>
    <dgm:pt modelId="{A8A5BB29-E398-4302-817F-AA73350D9321}" type="parTrans" cxnId="{2699BB22-D30B-4A18-B457-6DEB526B5B2E}">
      <dgm:prSet/>
      <dgm:spPr/>
      <dgm:t>
        <a:bodyPr/>
        <a:lstStyle/>
        <a:p>
          <a:endParaRPr lang="sv-SE" sz="2400"/>
        </a:p>
      </dgm:t>
    </dgm:pt>
    <dgm:pt modelId="{0A814C8B-BFB5-4168-9CEA-96084BED7D06}" type="sibTrans" cxnId="{2699BB22-D30B-4A18-B457-6DEB526B5B2E}">
      <dgm:prSet/>
      <dgm:spPr/>
      <dgm:t>
        <a:bodyPr/>
        <a:lstStyle/>
        <a:p>
          <a:endParaRPr lang="sv-SE" sz="2400"/>
        </a:p>
      </dgm:t>
    </dgm:pt>
    <dgm:pt modelId="{D5E8C400-98D5-4A02-9E6F-8F9657B02A04}">
      <dgm:prSet phldrT="[Text]" custT="1">
        <dgm:style>
          <a:lnRef idx="1">
            <a:schemeClr val="accent5"/>
          </a:lnRef>
          <a:fillRef idx="2">
            <a:schemeClr val="accent5"/>
          </a:fillRef>
          <a:effectRef idx="1">
            <a:schemeClr val="accent5"/>
          </a:effectRef>
          <a:fontRef idx="minor">
            <a:schemeClr val="dk1"/>
          </a:fontRef>
        </dgm:style>
      </dgm:prSet>
      <dgm:spPr/>
      <dgm:t>
        <a:bodyPr/>
        <a:lstStyle/>
        <a:p>
          <a:r>
            <a:rPr lang="sv-SE" sz="900" b="1"/>
            <a:t>WP4 Evaluation and recommendations</a:t>
          </a:r>
        </a:p>
      </dgm:t>
    </dgm:pt>
    <dgm:pt modelId="{F6E4C8CE-2949-414E-908A-80B912D61A85}" type="parTrans" cxnId="{71FD9CE8-68A9-4711-A092-8BF124E466FC}">
      <dgm:prSet/>
      <dgm:spPr/>
      <dgm:t>
        <a:bodyPr/>
        <a:lstStyle/>
        <a:p>
          <a:endParaRPr lang="sv-SE" sz="2400"/>
        </a:p>
      </dgm:t>
    </dgm:pt>
    <dgm:pt modelId="{631536E2-D2E3-4D76-8E0C-99EA86119D66}" type="sibTrans" cxnId="{71FD9CE8-68A9-4711-A092-8BF124E466FC}">
      <dgm:prSet custT="1"/>
      <dgm:spPr/>
      <dgm:t>
        <a:bodyPr/>
        <a:lstStyle/>
        <a:p>
          <a:endParaRPr lang="sv-SE" sz="800"/>
        </a:p>
      </dgm:t>
    </dgm:pt>
    <dgm:pt modelId="{F8014703-66E0-40FC-85C3-5B541B6CC5FA}">
      <dgm:prSet phldrT="[Text]" custT="1"/>
      <dgm:spPr/>
      <dgm:t>
        <a:bodyPr/>
        <a:lstStyle/>
        <a:p>
          <a:r>
            <a:rPr lang="sv-SE" sz="900"/>
            <a:t>Task 3.3 Carrying out a demonstration project</a:t>
          </a:r>
        </a:p>
      </dgm:t>
    </dgm:pt>
    <dgm:pt modelId="{668DD1CE-8F5B-4111-895B-CBB7BCD69837}" type="parTrans" cxnId="{92EAA97F-655C-43BF-807A-CBE97152A633}">
      <dgm:prSet/>
      <dgm:spPr/>
      <dgm:t>
        <a:bodyPr/>
        <a:lstStyle/>
        <a:p>
          <a:endParaRPr lang="sv-SE" sz="2400"/>
        </a:p>
      </dgm:t>
    </dgm:pt>
    <dgm:pt modelId="{02AFB32F-70E4-4B4F-B5C6-E015C078F690}" type="sibTrans" cxnId="{92EAA97F-655C-43BF-807A-CBE97152A633}">
      <dgm:prSet/>
      <dgm:spPr/>
      <dgm:t>
        <a:bodyPr/>
        <a:lstStyle/>
        <a:p>
          <a:endParaRPr lang="sv-SE" sz="2400"/>
        </a:p>
      </dgm:t>
    </dgm:pt>
    <dgm:pt modelId="{97CBFF80-C920-4E54-AEDC-89032C822217}">
      <dgm:prSet phldrT="[Text]" custT="1"/>
      <dgm:spPr/>
      <dgm:t>
        <a:bodyPr/>
        <a:lstStyle/>
        <a:p>
          <a:r>
            <a:rPr lang="sv-SE" sz="900"/>
            <a:t>Task 3.4 Implementation of Step 1 in pilot study buildings</a:t>
          </a:r>
        </a:p>
      </dgm:t>
    </dgm:pt>
    <dgm:pt modelId="{AF691468-F1BD-4356-A367-0DC037676ECB}" type="parTrans" cxnId="{FBEF0233-5C1F-4DCA-B22A-0A5AD798E8EA}">
      <dgm:prSet/>
      <dgm:spPr/>
      <dgm:t>
        <a:bodyPr/>
        <a:lstStyle/>
        <a:p>
          <a:endParaRPr lang="sv-SE" sz="2400"/>
        </a:p>
      </dgm:t>
    </dgm:pt>
    <dgm:pt modelId="{DB10D531-0365-4B80-862C-1F248FD99027}" type="sibTrans" cxnId="{FBEF0233-5C1F-4DCA-B22A-0A5AD798E8EA}">
      <dgm:prSet/>
      <dgm:spPr/>
      <dgm:t>
        <a:bodyPr/>
        <a:lstStyle/>
        <a:p>
          <a:endParaRPr lang="sv-SE" sz="2400"/>
        </a:p>
      </dgm:t>
    </dgm:pt>
    <dgm:pt modelId="{D3F39218-9930-4E5C-B83A-FDB5E2CD1A38}">
      <dgm:prSet phldrT="[Text]" custT="1"/>
      <dgm:spPr/>
      <dgm:t>
        <a:bodyPr/>
        <a:lstStyle/>
        <a:p>
          <a:r>
            <a:rPr lang="sv-SE" sz="900"/>
            <a:t>Task 3.5 Implementation of Step 2 and Step 3 in pilot study buildings </a:t>
          </a:r>
        </a:p>
      </dgm:t>
    </dgm:pt>
    <dgm:pt modelId="{24C07087-05B4-4437-B390-157250065738}" type="parTrans" cxnId="{9A2005E0-5D8D-4A05-B610-8F817A13B514}">
      <dgm:prSet/>
      <dgm:spPr/>
      <dgm:t>
        <a:bodyPr/>
        <a:lstStyle/>
        <a:p>
          <a:endParaRPr lang="sv-SE" sz="2400"/>
        </a:p>
      </dgm:t>
    </dgm:pt>
    <dgm:pt modelId="{EDDA9BF1-F1F1-4312-B687-FCA94B808F59}" type="sibTrans" cxnId="{9A2005E0-5D8D-4A05-B610-8F817A13B514}">
      <dgm:prSet/>
      <dgm:spPr/>
      <dgm:t>
        <a:bodyPr/>
        <a:lstStyle/>
        <a:p>
          <a:endParaRPr lang="sv-SE" sz="2400"/>
        </a:p>
      </dgm:t>
    </dgm:pt>
    <dgm:pt modelId="{78DC1D00-36CE-4443-BC14-8A942E027E80}">
      <dgm:prSet phldrT="[Text]" custT="1">
        <dgm:style>
          <a:lnRef idx="1">
            <a:schemeClr val="accent4"/>
          </a:lnRef>
          <a:fillRef idx="2">
            <a:schemeClr val="accent4"/>
          </a:fillRef>
          <a:effectRef idx="1">
            <a:schemeClr val="accent4"/>
          </a:effectRef>
          <a:fontRef idx="minor">
            <a:schemeClr val="dk1"/>
          </a:fontRef>
        </dgm:style>
      </dgm:prSet>
      <dgm:spPr/>
      <dgm:t>
        <a:bodyPr/>
        <a:lstStyle/>
        <a:p>
          <a:r>
            <a:rPr lang="sv-SE" sz="900" b="1"/>
            <a:t>WP5 Implementation and training on national level</a:t>
          </a:r>
        </a:p>
      </dgm:t>
    </dgm:pt>
    <dgm:pt modelId="{6BEF4394-6AEA-434C-BC6A-A90F11FFA0F4}" type="parTrans" cxnId="{11BF1009-200B-41BF-9759-23532DC6697B}">
      <dgm:prSet/>
      <dgm:spPr/>
      <dgm:t>
        <a:bodyPr/>
        <a:lstStyle/>
        <a:p>
          <a:endParaRPr lang="sv-SE" sz="2400"/>
        </a:p>
      </dgm:t>
    </dgm:pt>
    <dgm:pt modelId="{BBE4C75B-5C60-4BA8-A55C-1054C398999C}" type="sibTrans" cxnId="{11BF1009-200B-41BF-9759-23532DC6697B}">
      <dgm:prSet custT="1"/>
      <dgm:spPr/>
      <dgm:t>
        <a:bodyPr/>
        <a:lstStyle/>
        <a:p>
          <a:endParaRPr lang="sv-SE" sz="800"/>
        </a:p>
      </dgm:t>
    </dgm:pt>
    <dgm:pt modelId="{584E4107-649D-492C-A75B-4F9CDD779598}">
      <dgm:prSet phldrT="[Text]" custT="1">
        <dgm:style>
          <a:lnRef idx="1">
            <a:schemeClr val="accent3"/>
          </a:lnRef>
          <a:fillRef idx="2">
            <a:schemeClr val="accent3"/>
          </a:fillRef>
          <a:effectRef idx="1">
            <a:schemeClr val="accent3"/>
          </a:effectRef>
          <a:fontRef idx="minor">
            <a:schemeClr val="dk1"/>
          </a:fontRef>
        </dgm:style>
      </dgm:prSet>
      <dgm:spPr/>
      <dgm:t>
        <a:bodyPr/>
        <a:lstStyle/>
        <a:p>
          <a:r>
            <a:rPr lang="sv-SE" sz="900" b="1"/>
            <a:t>WP6 Communication and dissemination activities</a:t>
          </a:r>
        </a:p>
      </dgm:t>
    </dgm:pt>
    <dgm:pt modelId="{15300EF9-8DDF-4E02-B0E1-5277FE774FA6}" type="parTrans" cxnId="{DB6A4F59-FE73-40D1-98C0-67181ADA9295}">
      <dgm:prSet/>
      <dgm:spPr/>
      <dgm:t>
        <a:bodyPr/>
        <a:lstStyle/>
        <a:p>
          <a:endParaRPr lang="sv-SE" sz="2400"/>
        </a:p>
      </dgm:t>
    </dgm:pt>
    <dgm:pt modelId="{748C7616-F163-49F2-86BE-DA51FD92DF5E}" type="sibTrans" cxnId="{DB6A4F59-FE73-40D1-98C0-67181ADA9295}">
      <dgm:prSet/>
      <dgm:spPr/>
      <dgm:t>
        <a:bodyPr/>
        <a:lstStyle/>
        <a:p>
          <a:endParaRPr lang="sv-SE" sz="2400"/>
        </a:p>
      </dgm:t>
    </dgm:pt>
    <dgm:pt modelId="{17ED1039-5299-414A-A273-F41E8B5EF7E4}">
      <dgm:prSet phldrT="[Text]" custT="1"/>
      <dgm:spPr/>
      <dgm:t>
        <a:bodyPr/>
        <a:lstStyle/>
        <a:p>
          <a:r>
            <a:rPr lang="sv-SE" sz="900"/>
            <a:t>Task 4.1 National evaluations of the pilot studies</a:t>
          </a:r>
        </a:p>
      </dgm:t>
    </dgm:pt>
    <dgm:pt modelId="{49312C89-2E18-43D2-A77B-8A9F716948A4}" type="parTrans" cxnId="{15A0C454-47D3-4036-BD2A-75F35D0CACFE}">
      <dgm:prSet/>
      <dgm:spPr/>
      <dgm:t>
        <a:bodyPr/>
        <a:lstStyle/>
        <a:p>
          <a:endParaRPr lang="sv-SE" sz="2400"/>
        </a:p>
      </dgm:t>
    </dgm:pt>
    <dgm:pt modelId="{5D4FADB7-8994-4249-8592-066396D02F0E}" type="sibTrans" cxnId="{15A0C454-47D3-4036-BD2A-75F35D0CACFE}">
      <dgm:prSet/>
      <dgm:spPr/>
      <dgm:t>
        <a:bodyPr/>
        <a:lstStyle/>
        <a:p>
          <a:endParaRPr lang="sv-SE" sz="2400"/>
        </a:p>
      </dgm:t>
    </dgm:pt>
    <dgm:pt modelId="{FE184539-ABCD-4DA1-A1D8-6C7A281BEAEA}">
      <dgm:prSet phldrT="[Text]" custT="1"/>
      <dgm:spPr/>
      <dgm:t>
        <a:bodyPr/>
        <a:lstStyle/>
        <a:p>
          <a:r>
            <a:rPr lang="sv-SE" sz="900"/>
            <a:t>Task 4.2 Development of national guidelines and improvements in the Total Concept tool-kit</a:t>
          </a:r>
        </a:p>
      </dgm:t>
    </dgm:pt>
    <dgm:pt modelId="{14BFAD25-0C5D-49DF-9B25-929263F36285}" type="parTrans" cxnId="{A7A61689-D0C9-448F-B47A-5E3D61841956}">
      <dgm:prSet/>
      <dgm:spPr/>
      <dgm:t>
        <a:bodyPr/>
        <a:lstStyle/>
        <a:p>
          <a:endParaRPr lang="sv-SE" sz="2400"/>
        </a:p>
      </dgm:t>
    </dgm:pt>
    <dgm:pt modelId="{902AF14A-36DB-472F-8686-C80A0CF2743E}" type="sibTrans" cxnId="{A7A61689-D0C9-448F-B47A-5E3D61841956}">
      <dgm:prSet/>
      <dgm:spPr/>
      <dgm:t>
        <a:bodyPr/>
        <a:lstStyle/>
        <a:p>
          <a:endParaRPr lang="sv-SE" sz="2400"/>
        </a:p>
      </dgm:t>
    </dgm:pt>
    <dgm:pt modelId="{22734E3F-6504-42B2-94A1-49F2F5D5B792}">
      <dgm:prSet phldrT="[Text]" custT="1"/>
      <dgm:spPr/>
      <dgm:t>
        <a:bodyPr/>
        <a:lstStyle/>
        <a:p>
          <a:r>
            <a:rPr lang="sv-SE" sz="900"/>
            <a:t>Task 4.3 Overall recommendations for Total Concept method implementation on an European scale</a:t>
          </a:r>
        </a:p>
      </dgm:t>
    </dgm:pt>
    <dgm:pt modelId="{E4774BFD-7A58-4B2F-A4A7-40F4EEDFDC1C}" type="parTrans" cxnId="{15CE0EA2-915C-4EC2-A1C2-FB077631088B}">
      <dgm:prSet/>
      <dgm:spPr/>
      <dgm:t>
        <a:bodyPr/>
        <a:lstStyle/>
        <a:p>
          <a:endParaRPr lang="sv-SE" sz="2400"/>
        </a:p>
      </dgm:t>
    </dgm:pt>
    <dgm:pt modelId="{0A3D6C95-53D0-4514-84CE-409B902C34A9}" type="sibTrans" cxnId="{15CE0EA2-915C-4EC2-A1C2-FB077631088B}">
      <dgm:prSet/>
      <dgm:spPr/>
      <dgm:t>
        <a:bodyPr/>
        <a:lstStyle/>
        <a:p>
          <a:endParaRPr lang="sv-SE" sz="2400"/>
        </a:p>
      </dgm:t>
    </dgm:pt>
    <dgm:pt modelId="{2F6D79ED-998D-418B-A22F-B5A374293AB9}">
      <dgm:prSet phldrT="[Text]" custT="1"/>
      <dgm:spPr/>
      <dgm:t>
        <a:bodyPr/>
        <a:lstStyle/>
        <a:p>
          <a:r>
            <a:rPr lang="sv-SE" sz="900"/>
            <a:t>Task 5.1 Development of the training materials</a:t>
          </a:r>
        </a:p>
      </dgm:t>
    </dgm:pt>
    <dgm:pt modelId="{62D6E11A-796F-4F36-A7C7-87D6D49B6DF5}" type="parTrans" cxnId="{68AAD86A-B154-4738-A61B-6B0CA142E6C0}">
      <dgm:prSet/>
      <dgm:spPr/>
      <dgm:t>
        <a:bodyPr/>
        <a:lstStyle/>
        <a:p>
          <a:endParaRPr lang="sv-SE" sz="2400"/>
        </a:p>
      </dgm:t>
    </dgm:pt>
    <dgm:pt modelId="{FF409A9D-A033-4ABE-B047-FE8AFA1D587B}" type="sibTrans" cxnId="{68AAD86A-B154-4738-A61B-6B0CA142E6C0}">
      <dgm:prSet/>
      <dgm:spPr/>
      <dgm:t>
        <a:bodyPr/>
        <a:lstStyle/>
        <a:p>
          <a:endParaRPr lang="sv-SE" sz="2400"/>
        </a:p>
      </dgm:t>
    </dgm:pt>
    <dgm:pt modelId="{D398D318-15A8-4A17-9278-3F250C795D7F}">
      <dgm:prSet phldrT="[Text]" custT="1"/>
      <dgm:spPr/>
      <dgm:t>
        <a:bodyPr/>
        <a:lstStyle/>
        <a:p>
          <a:r>
            <a:rPr lang="sv-SE" sz="900"/>
            <a:t>Task 5.2 National training courses on the Total Concept method </a:t>
          </a:r>
        </a:p>
      </dgm:t>
    </dgm:pt>
    <dgm:pt modelId="{5E9288EB-AB82-44C7-AE01-1D95CA204B20}" type="parTrans" cxnId="{4A470040-A852-40AB-B741-B34D1E82B00A}">
      <dgm:prSet/>
      <dgm:spPr/>
      <dgm:t>
        <a:bodyPr/>
        <a:lstStyle/>
        <a:p>
          <a:endParaRPr lang="sv-SE" sz="2400"/>
        </a:p>
      </dgm:t>
    </dgm:pt>
    <dgm:pt modelId="{0DA6000F-2FD4-4A7D-9BE7-74053AF0B3DD}" type="sibTrans" cxnId="{4A470040-A852-40AB-B741-B34D1E82B00A}">
      <dgm:prSet/>
      <dgm:spPr/>
      <dgm:t>
        <a:bodyPr/>
        <a:lstStyle/>
        <a:p>
          <a:endParaRPr lang="sv-SE" sz="2400"/>
        </a:p>
      </dgm:t>
    </dgm:pt>
    <dgm:pt modelId="{34373322-B3E9-4B80-AF73-6E369D48C5AB}">
      <dgm:prSet phldrT="[Text]" custT="1"/>
      <dgm:spPr/>
      <dgm:t>
        <a:bodyPr/>
        <a:lstStyle/>
        <a:p>
          <a:r>
            <a:rPr lang="sv-SE" sz="900"/>
            <a:t>Task 5.3 Establishing help desk for Total Concept method implementation</a:t>
          </a:r>
        </a:p>
      </dgm:t>
    </dgm:pt>
    <dgm:pt modelId="{65734316-EFC6-4724-B726-EA5C7CF8BC94}" type="parTrans" cxnId="{3F00CCED-4FF7-436B-AFAF-F5F7AF3B420A}">
      <dgm:prSet/>
      <dgm:spPr/>
      <dgm:t>
        <a:bodyPr/>
        <a:lstStyle/>
        <a:p>
          <a:endParaRPr lang="sv-SE" sz="2400"/>
        </a:p>
      </dgm:t>
    </dgm:pt>
    <dgm:pt modelId="{80C5571C-E8A8-443F-9741-320962EA99AD}" type="sibTrans" cxnId="{3F00CCED-4FF7-436B-AFAF-F5F7AF3B420A}">
      <dgm:prSet/>
      <dgm:spPr/>
      <dgm:t>
        <a:bodyPr/>
        <a:lstStyle/>
        <a:p>
          <a:endParaRPr lang="sv-SE" sz="2400"/>
        </a:p>
      </dgm:t>
    </dgm:pt>
    <dgm:pt modelId="{092A09E1-A672-444E-A6FF-15A34F36D047}">
      <dgm:prSet phldrT="[Text]" custT="1"/>
      <dgm:spPr/>
      <dgm:t>
        <a:bodyPr/>
        <a:lstStyle/>
        <a:p>
          <a:r>
            <a:rPr lang="sv-SE" sz="900"/>
            <a:t>Task 5.4 Planning the continuation of the trainings and knowledge transfer beyond project frames</a:t>
          </a:r>
        </a:p>
      </dgm:t>
    </dgm:pt>
    <dgm:pt modelId="{CE4B4CC1-13AB-4299-9990-F62561AB86F1}" type="parTrans" cxnId="{66DA3BE6-367C-4288-8736-D3FA62564F01}">
      <dgm:prSet/>
      <dgm:spPr/>
      <dgm:t>
        <a:bodyPr/>
        <a:lstStyle/>
        <a:p>
          <a:endParaRPr lang="sv-SE" sz="2400"/>
        </a:p>
      </dgm:t>
    </dgm:pt>
    <dgm:pt modelId="{72795D9F-A1F2-4784-BC6D-7227C14375B5}" type="sibTrans" cxnId="{66DA3BE6-367C-4288-8736-D3FA62564F01}">
      <dgm:prSet/>
      <dgm:spPr/>
      <dgm:t>
        <a:bodyPr/>
        <a:lstStyle/>
        <a:p>
          <a:endParaRPr lang="sv-SE" sz="2400"/>
        </a:p>
      </dgm:t>
    </dgm:pt>
    <dgm:pt modelId="{8EC7D1E6-86C8-43F9-8940-E3490E3B6A65}">
      <dgm:prSet phldrT="[Text]" custT="1"/>
      <dgm:spPr/>
      <dgm:t>
        <a:bodyPr/>
        <a:lstStyle/>
        <a:p>
          <a:r>
            <a:rPr lang="sv-SE" sz="900"/>
            <a:t>Task 6.1 Dissemination and communication plan</a:t>
          </a:r>
        </a:p>
      </dgm:t>
    </dgm:pt>
    <dgm:pt modelId="{3DA58BEA-BDA7-4A1F-BBF2-D7B248B093E2}" type="parTrans" cxnId="{B6411BD8-9715-4BCD-8D25-FEEF00376572}">
      <dgm:prSet/>
      <dgm:spPr/>
      <dgm:t>
        <a:bodyPr/>
        <a:lstStyle/>
        <a:p>
          <a:endParaRPr lang="sv-SE" sz="2400"/>
        </a:p>
      </dgm:t>
    </dgm:pt>
    <dgm:pt modelId="{325328E1-FCB9-4E6D-896A-B3B89883ED4C}" type="sibTrans" cxnId="{B6411BD8-9715-4BCD-8D25-FEEF00376572}">
      <dgm:prSet/>
      <dgm:spPr/>
      <dgm:t>
        <a:bodyPr/>
        <a:lstStyle/>
        <a:p>
          <a:endParaRPr lang="sv-SE" sz="2400"/>
        </a:p>
      </dgm:t>
    </dgm:pt>
    <dgm:pt modelId="{938B424C-A312-4AA3-B60B-1E8540810484}">
      <dgm:prSet phldrT="[Text]" custT="1"/>
      <dgm:spPr/>
      <dgm:t>
        <a:bodyPr/>
        <a:lstStyle/>
        <a:p>
          <a:r>
            <a:rPr lang="sv-SE" sz="900"/>
            <a:t>Task 6.2 Establishing a project website</a:t>
          </a:r>
        </a:p>
      </dgm:t>
    </dgm:pt>
    <dgm:pt modelId="{2734EE8D-1737-4D9A-986B-CC35C07C1777}" type="parTrans" cxnId="{B25147A7-A791-456E-8198-EE67B4E804D4}">
      <dgm:prSet/>
      <dgm:spPr/>
      <dgm:t>
        <a:bodyPr/>
        <a:lstStyle/>
        <a:p>
          <a:endParaRPr lang="sv-SE" sz="2400"/>
        </a:p>
      </dgm:t>
    </dgm:pt>
    <dgm:pt modelId="{D5DBFE1D-3008-4596-AAAD-2FBA343DD912}" type="sibTrans" cxnId="{B25147A7-A791-456E-8198-EE67B4E804D4}">
      <dgm:prSet/>
      <dgm:spPr/>
      <dgm:t>
        <a:bodyPr/>
        <a:lstStyle/>
        <a:p>
          <a:endParaRPr lang="sv-SE" sz="2400"/>
        </a:p>
      </dgm:t>
    </dgm:pt>
    <dgm:pt modelId="{0116394E-A258-4F38-9073-78D6A987DEC1}">
      <dgm:prSet phldrT="[Text]" custT="1"/>
      <dgm:spPr/>
      <dgm:t>
        <a:bodyPr/>
        <a:lstStyle/>
        <a:p>
          <a:r>
            <a:rPr lang="sv-SE" sz="900"/>
            <a:t>Task 6.3 Production of dissemination materials</a:t>
          </a:r>
        </a:p>
      </dgm:t>
    </dgm:pt>
    <dgm:pt modelId="{0B517EAE-9E40-4A75-BCF5-964419AB3D89}" type="parTrans" cxnId="{F8BC9278-995A-4A4B-A046-AF51682BB85C}">
      <dgm:prSet/>
      <dgm:spPr/>
      <dgm:t>
        <a:bodyPr/>
        <a:lstStyle/>
        <a:p>
          <a:endParaRPr lang="sv-SE" sz="2400"/>
        </a:p>
      </dgm:t>
    </dgm:pt>
    <dgm:pt modelId="{5C1B8504-5EB9-402D-978D-989063D0720E}" type="sibTrans" cxnId="{F8BC9278-995A-4A4B-A046-AF51682BB85C}">
      <dgm:prSet/>
      <dgm:spPr/>
      <dgm:t>
        <a:bodyPr/>
        <a:lstStyle/>
        <a:p>
          <a:endParaRPr lang="sv-SE" sz="2400"/>
        </a:p>
      </dgm:t>
    </dgm:pt>
    <dgm:pt modelId="{C0223E49-5D68-48E3-B024-B370E42D9394}">
      <dgm:prSet phldrT="[Text]" custT="1"/>
      <dgm:spPr/>
      <dgm:t>
        <a:bodyPr/>
        <a:lstStyle/>
        <a:p>
          <a:r>
            <a:rPr lang="sv-SE" sz="900"/>
            <a:t>Task 6.4 Seminars for the stakeholders in the target groups</a:t>
          </a:r>
        </a:p>
      </dgm:t>
    </dgm:pt>
    <dgm:pt modelId="{881ABF56-3FF2-48F1-8855-70EF3DACE0B3}" type="parTrans" cxnId="{9658627B-CF17-4EF7-9406-24D769BC81D3}">
      <dgm:prSet/>
      <dgm:spPr/>
      <dgm:t>
        <a:bodyPr/>
        <a:lstStyle/>
        <a:p>
          <a:endParaRPr lang="sv-SE" sz="2400"/>
        </a:p>
      </dgm:t>
    </dgm:pt>
    <dgm:pt modelId="{21BFC04C-FFA5-4647-9F92-16F06224A31C}" type="sibTrans" cxnId="{9658627B-CF17-4EF7-9406-24D769BC81D3}">
      <dgm:prSet/>
      <dgm:spPr/>
      <dgm:t>
        <a:bodyPr/>
        <a:lstStyle/>
        <a:p>
          <a:endParaRPr lang="sv-SE" sz="2400"/>
        </a:p>
      </dgm:t>
    </dgm:pt>
    <dgm:pt modelId="{A6DF451A-2FF4-4F67-BC53-8DD612243A41}">
      <dgm:prSet phldrT="[Text]" custT="1"/>
      <dgm:spPr/>
      <dgm:t>
        <a:bodyPr/>
        <a:lstStyle/>
        <a:p>
          <a:r>
            <a:rPr lang="sv-SE" sz="900"/>
            <a:t>Task 6.5 Total Concept working meetings</a:t>
          </a:r>
        </a:p>
      </dgm:t>
    </dgm:pt>
    <dgm:pt modelId="{0753BC65-4C7E-413A-B003-852F2A8F55A2}" type="parTrans" cxnId="{009AFA35-976E-486A-8AD9-E9F80C54D0E7}">
      <dgm:prSet/>
      <dgm:spPr/>
      <dgm:t>
        <a:bodyPr/>
        <a:lstStyle/>
        <a:p>
          <a:endParaRPr lang="sv-SE" sz="2400"/>
        </a:p>
      </dgm:t>
    </dgm:pt>
    <dgm:pt modelId="{FAD73ED5-0102-4C30-AD75-48A66243DFAF}" type="sibTrans" cxnId="{009AFA35-976E-486A-8AD9-E9F80C54D0E7}">
      <dgm:prSet/>
      <dgm:spPr/>
      <dgm:t>
        <a:bodyPr/>
        <a:lstStyle/>
        <a:p>
          <a:endParaRPr lang="sv-SE" sz="2400"/>
        </a:p>
      </dgm:t>
    </dgm:pt>
    <dgm:pt modelId="{FCF8FCA1-E252-4B8E-A17A-ADB836586E9B}">
      <dgm:prSet phldrT="[Text]" custT="1"/>
      <dgm:spPr/>
      <dgm:t>
        <a:bodyPr/>
        <a:lstStyle/>
        <a:p>
          <a:r>
            <a:rPr lang="sv-SE" sz="900"/>
            <a:t>Task 6.6 Presentations at the international and national conferences, seminars and fairs</a:t>
          </a:r>
        </a:p>
      </dgm:t>
    </dgm:pt>
    <dgm:pt modelId="{C9CE5675-F4AB-43B1-9C9C-FEB909BEE941}" type="parTrans" cxnId="{0BE88980-8722-4A9D-9334-CC1033CA1E5E}">
      <dgm:prSet/>
      <dgm:spPr/>
      <dgm:t>
        <a:bodyPr/>
        <a:lstStyle/>
        <a:p>
          <a:endParaRPr lang="sv-SE" sz="2400"/>
        </a:p>
      </dgm:t>
    </dgm:pt>
    <dgm:pt modelId="{6495DF55-D251-43B0-A73E-A90ECA9BD85A}" type="sibTrans" cxnId="{0BE88980-8722-4A9D-9334-CC1033CA1E5E}">
      <dgm:prSet/>
      <dgm:spPr/>
      <dgm:t>
        <a:bodyPr/>
        <a:lstStyle/>
        <a:p>
          <a:endParaRPr lang="sv-SE" sz="2400"/>
        </a:p>
      </dgm:t>
    </dgm:pt>
    <dgm:pt modelId="{12E9E471-B5EA-4532-85A6-4DE26E72F587}">
      <dgm:prSet phldrT="[Text]" custT="1"/>
      <dgm:spPr/>
      <dgm:t>
        <a:bodyPr/>
        <a:lstStyle/>
        <a:p>
          <a:r>
            <a:rPr lang="sv-SE" sz="900"/>
            <a:t>Task 6.7 Articles in different journals/magazines in each country</a:t>
          </a:r>
        </a:p>
      </dgm:t>
    </dgm:pt>
    <dgm:pt modelId="{07A9735B-4B08-4AC2-B306-CE334042A675}" type="parTrans" cxnId="{A95A52B5-876F-4BF0-895D-4ACF8038EF87}">
      <dgm:prSet/>
      <dgm:spPr/>
      <dgm:t>
        <a:bodyPr/>
        <a:lstStyle/>
        <a:p>
          <a:endParaRPr lang="sv-SE" sz="2400"/>
        </a:p>
      </dgm:t>
    </dgm:pt>
    <dgm:pt modelId="{5104536F-5119-4715-A131-0A260F2CBB62}" type="sibTrans" cxnId="{A95A52B5-876F-4BF0-895D-4ACF8038EF87}">
      <dgm:prSet/>
      <dgm:spPr/>
      <dgm:t>
        <a:bodyPr/>
        <a:lstStyle/>
        <a:p>
          <a:endParaRPr lang="sv-SE" sz="2400"/>
        </a:p>
      </dgm:t>
    </dgm:pt>
    <dgm:pt modelId="{75F3D180-B205-46B6-A304-75BD566D359A}">
      <dgm:prSet phldrT="[Text]" custT="1"/>
      <dgm:spPr/>
      <dgm:t>
        <a:bodyPr/>
        <a:lstStyle/>
        <a:p>
          <a:r>
            <a:rPr lang="sv-SE" sz="900"/>
            <a:t>Task 6.8 Presentation of further dissemination beyond the project frames</a:t>
          </a:r>
        </a:p>
      </dgm:t>
    </dgm:pt>
    <dgm:pt modelId="{EAED1F20-272A-4D25-B57B-C2EFB17A4CF7}" type="parTrans" cxnId="{D1F37299-373E-4B59-AF57-B99577578A3A}">
      <dgm:prSet/>
      <dgm:spPr/>
      <dgm:t>
        <a:bodyPr/>
        <a:lstStyle/>
        <a:p>
          <a:endParaRPr lang="sv-SE" sz="2400"/>
        </a:p>
      </dgm:t>
    </dgm:pt>
    <dgm:pt modelId="{6D043587-80FE-4FEF-A723-436F270B4D4F}" type="sibTrans" cxnId="{D1F37299-373E-4B59-AF57-B99577578A3A}">
      <dgm:prSet/>
      <dgm:spPr/>
      <dgm:t>
        <a:bodyPr/>
        <a:lstStyle/>
        <a:p>
          <a:endParaRPr lang="sv-SE" sz="2400"/>
        </a:p>
      </dgm:t>
    </dgm:pt>
    <dgm:pt modelId="{056350A8-546A-4A01-9C70-6007589CEC76}">
      <dgm:prSet phldrT="[Text]" custT="1"/>
      <dgm:spPr/>
      <dgm:t>
        <a:bodyPr/>
        <a:lstStyle/>
        <a:p>
          <a:r>
            <a:rPr lang="sv-SE" sz="900" b="1"/>
            <a:t>WP1 Management </a:t>
          </a:r>
        </a:p>
      </dgm:t>
    </dgm:pt>
    <dgm:pt modelId="{15BEFAA5-8105-4833-9B22-739A0B8F970D}" type="parTrans" cxnId="{3A45E3E1-6BD2-4B24-87C3-B27F40B2FFEA}">
      <dgm:prSet/>
      <dgm:spPr/>
      <dgm:t>
        <a:bodyPr/>
        <a:lstStyle/>
        <a:p>
          <a:endParaRPr lang="sv-SE" sz="1100"/>
        </a:p>
      </dgm:t>
    </dgm:pt>
    <dgm:pt modelId="{41FA82B2-D608-4961-A028-E9E757E407F8}" type="sibTrans" cxnId="{3A45E3E1-6BD2-4B24-87C3-B27F40B2FFEA}">
      <dgm:prSet/>
      <dgm:spPr/>
      <dgm:t>
        <a:bodyPr/>
        <a:lstStyle/>
        <a:p>
          <a:endParaRPr lang="sv-SE" sz="1100"/>
        </a:p>
      </dgm:t>
    </dgm:pt>
    <dgm:pt modelId="{F10358B7-1936-4819-A821-E6C858EBEF46}">
      <dgm:prSet phldrT="[Text]" custT="1">
        <dgm:style>
          <a:lnRef idx="1">
            <a:schemeClr val="dk1"/>
          </a:lnRef>
          <a:fillRef idx="2">
            <a:schemeClr val="dk1"/>
          </a:fillRef>
          <a:effectRef idx="1">
            <a:schemeClr val="dk1"/>
          </a:effectRef>
          <a:fontRef idx="minor">
            <a:schemeClr val="dk1"/>
          </a:fontRef>
        </dgm:style>
      </dgm:prSet>
      <dgm:spPr/>
      <dgm:t>
        <a:bodyPr/>
        <a:lstStyle/>
        <a:p>
          <a:r>
            <a:rPr lang="sv-SE" sz="900" b="1"/>
            <a:t>WP7 IEE Dissemination activities</a:t>
          </a:r>
        </a:p>
      </dgm:t>
    </dgm:pt>
    <dgm:pt modelId="{57C7D677-0D37-4A11-A488-B2CA5EF20045}" type="parTrans" cxnId="{16D180CA-4ACF-460B-807D-AE24885EACF6}">
      <dgm:prSet/>
      <dgm:spPr/>
      <dgm:t>
        <a:bodyPr/>
        <a:lstStyle/>
        <a:p>
          <a:endParaRPr lang="sv-SE" sz="1100"/>
        </a:p>
      </dgm:t>
    </dgm:pt>
    <dgm:pt modelId="{F747F1CA-689E-435D-9C81-CC4C8B722A48}" type="sibTrans" cxnId="{16D180CA-4ACF-460B-807D-AE24885EACF6}">
      <dgm:prSet/>
      <dgm:spPr/>
      <dgm:t>
        <a:bodyPr/>
        <a:lstStyle/>
        <a:p>
          <a:endParaRPr lang="sv-SE" sz="1100"/>
        </a:p>
      </dgm:t>
    </dgm:pt>
    <dgm:pt modelId="{A29F4F21-34E4-4986-BD35-5094774E00B5}">
      <dgm:prSet phldrT="[Text]" custT="1"/>
      <dgm:spPr/>
      <dgm:t>
        <a:bodyPr/>
        <a:lstStyle/>
        <a:p>
          <a:r>
            <a:rPr lang="sv-SE" sz="900" b="0"/>
            <a:t>Development of information materials for EACI</a:t>
          </a:r>
        </a:p>
      </dgm:t>
    </dgm:pt>
    <dgm:pt modelId="{B9020FB2-3251-48D3-931A-F9E611F472EE}" type="parTrans" cxnId="{CD89169C-730F-4B13-B49D-85A8B62C9A2E}">
      <dgm:prSet/>
      <dgm:spPr/>
      <dgm:t>
        <a:bodyPr/>
        <a:lstStyle/>
        <a:p>
          <a:endParaRPr lang="sv-SE"/>
        </a:p>
      </dgm:t>
    </dgm:pt>
    <dgm:pt modelId="{CE19A38E-CCF8-4A29-83B2-366E4D1940CA}" type="sibTrans" cxnId="{CD89169C-730F-4B13-B49D-85A8B62C9A2E}">
      <dgm:prSet/>
      <dgm:spPr/>
      <dgm:t>
        <a:bodyPr/>
        <a:lstStyle/>
        <a:p>
          <a:endParaRPr lang="sv-SE"/>
        </a:p>
      </dgm:t>
    </dgm:pt>
    <dgm:pt modelId="{6783E692-4DAA-4DB9-AA68-B7EF25BCFC08}">
      <dgm:prSet phldrT="[Text]" custT="1"/>
      <dgm:spPr/>
      <dgm:t>
        <a:bodyPr/>
        <a:lstStyle/>
        <a:p>
          <a:r>
            <a:rPr lang="sv-SE" sz="900" b="0"/>
            <a:t>Participation in dissemination events</a:t>
          </a:r>
        </a:p>
      </dgm:t>
    </dgm:pt>
    <dgm:pt modelId="{2DEDD604-BCAA-4E5B-AB82-3EA5D2F103AE}" type="parTrans" cxnId="{DE6435AE-C02E-4FE1-BEF2-172220F62637}">
      <dgm:prSet/>
      <dgm:spPr/>
      <dgm:t>
        <a:bodyPr/>
        <a:lstStyle/>
        <a:p>
          <a:endParaRPr lang="sv-SE"/>
        </a:p>
      </dgm:t>
    </dgm:pt>
    <dgm:pt modelId="{3AF7869F-AFCD-45E8-9A4D-CD29CACC36CF}" type="sibTrans" cxnId="{DE6435AE-C02E-4FE1-BEF2-172220F62637}">
      <dgm:prSet/>
      <dgm:spPr/>
      <dgm:t>
        <a:bodyPr/>
        <a:lstStyle/>
        <a:p>
          <a:endParaRPr lang="sv-SE"/>
        </a:p>
      </dgm:t>
    </dgm:pt>
    <dgm:pt modelId="{73E684D0-ACBB-4611-B94D-6E591B1BF9FF}">
      <dgm:prSet phldrT="[Text]" custT="1"/>
      <dgm:spPr/>
      <dgm:t>
        <a:bodyPr/>
        <a:lstStyle/>
        <a:p>
          <a:r>
            <a:rPr lang="sv-SE" sz="900" b="0"/>
            <a:t>Input to "IEE Common Performance Indicators"</a:t>
          </a:r>
        </a:p>
      </dgm:t>
    </dgm:pt>
    <dgm:pt modelId="{8431D958-F079-4015-8E70-1CA2BE66CE62}" type="parTrans" cxnId="{8CF77618-CE78-46FA-B76D-C7381E5B8817}">
      <dgm:prSet/>
      <dgm:spPr/>
      <dgm:t>
        <a:bodyPr/>
        <a:lstStyle/>
        <a:p>
          <a:endParaRPr lang="sv-SE"/>
        </a:p>
      </dgm:t>
    </dgm:pt>
    <dgm:pt modelId="{69C7D4AD-7639-4A8E-A7F6-8CD387B1004D}" type="sibTrans" cxnId="{8CF77618-CE78-46FA-B76D-C7381E5B8817}">
      <dgm:prSet/>
      <dgm:spPr/>
      <dgm:t>
        <a:bodyPr/>
        <a:lstStyle/>
        <a:p>
          <a:endParaRPr lang="sv-SE"/>
        </a:p>
      </dgm:t>
    </dgm:pt>
    <dgm:pt modelId="{B4A0EB6D-3A29-4F36-ACED-892F4DDB98EE}" type="pres">
      <dgm:prSet presAssocID="{D059E048-5525-431F-8911-636DD2536054}" presName="Name0" presStyleCnt="0">
        <dgm:presLayoutVars>
          <dgm:dir/>
          <dgm:animLvl val="lvl"/>
          <dgm:resizeHandles val="exact"/>
        </dgm:presLayoutVars>
      </dgm:prSet>
      <dgm:spPr/>
      <dgm:t>
        <a:bodyPr/>
        <a:lstStyle/>
        <a:p>
          <a:endParaRPr lang="sv-SE"/>
        </a:p>
      </dgm:t>
    </dgm:pt>
    <dgm:pt modelId="{DC1C896A-763A-42EB-B9F1-2B8526DBC7C3}" type="pres">
      <dgm:prSet presAssocID="{056350A8-546A-4A01-9C70-6007589CEC76}" presName="vertFlow" presStyleCnt="0"/>
      <dgm:spPr/>
    </dgm:pt>
    <dgm:pt modelId="{E44DE20E-4702-4D96-B95E-10C9D15D195E}" type="pres">
      <dgm:prSet presAssocID="{056350A8-546A-4A01-9C70-6007589CEC76}" presName="header" presStyleLbl="node1" presStyleIdx="0" presStyleCnt="7" custLinFactX="190389" custLinFactY="-76208" custLinFactNeighborX="200000" custLinFactNeighborY="-100000"/>
      <dgm:spPr/>
      <dgm:t>
        <a:bodyPr/>
        <a:lstStyle/>
        <a:p>
          <a:endParaRPr lang="sv-SE"/>
        </a:p>
      </dgm:t>
    </dgm:pt>
    <dgm:pt modelId="{8CC6B6E7-AD22-4110-8EFF-764A2866CB2E}" type="pres">
      <dgm:prSet presAssocID="{056350A8-546A-4A01-9C70-6007589CEC76}" presName="hSp" presStyleCnt="0"/>
      <dgm:spPr/>
    </dgm:pt>
    <dgm:pt modelId="{731A1116-6279-474F-B902-17D46FD40B03}" type="pres">
      <dgm:prSet presAssocID="{4108F8F9-CB52-4144-A93C-3AC673EFCE3B}" presName="vertFlow" presStyleCnt="0"/>
      <dgm:spPr/>
    </dgm:pt>
    <dgm:pt modelId="{29ECB208-F041-4844-A612-F0812A541153}" type="pres">
      <dgm:prSet presAssocID="{4108F8F9-CB52-4144-A93C-3AC673EFCE3B}" presName="header" presStyleLbl="node1" presStyleIdx="1" presStyleCnt="7"/>
      <dgm:spPr/>
      <dgm:t>
        <a:bodyPr/>
        <a:lstStyle/>
        <a:p>
          <a:endParaRPr lang="sv-SE"/>
        </a:p>
      </dgm:t>
    </dgm:pt>
    <dgm:pt modelId="{2C70EE02-CB12-446C-9816-8D6E88EAB0E0}" type="pres">
      <dgm:prSet presAssocID="{04226E39-D334-456D-8F48-B832BAF647AB}" presName="parTrans" presStyleLbl="sibTrans2D1" presStyleIdx="0" presStyleCnt="27"/>
      <dgm:spPr/>
      <dgm:t>
        <a:bodyPr/>
        <a:lstStyle/>
        <a:p>
          <a:endParaRPr lang="sv-SE"/>
        </a:p>
      </dgm:t>
    </dgm:pt>
    <dgm:pt modelId="{7395C7B5-C77D-4963-9B17-CCA40DE97EC7}" type="pres">
      <dgm:prSet presAssocID="{727279AC-C69C-4470-9663-1927EBEE2113}" presName="child" presStyleLbl="alignAccFollowNode1" presStyleIdx="0" presStyleCnt="27">
        <dgm:presLayoutVars>
          <dgm:chMax val="0"/>
          <dgm:bulletEnabled val="1"/>
        </dgm:presLayoutVars>
      </dgm:prSet>
      <dgm:spPr/>
      <dgm:t>
        <a:bodyPr/>
        <a:lstStyle/>
        <a:p>
          <a:endParaRPr lang="sv-SE"/>
        </a:p>
      </dgm:t>
    </dgm:pt>
    <dgm:pt modelId="{FB2B9AA0-6690-4C6F-9AB7-40CB59B88327}" type="pres">
      <dgm:prSet presAssocID="{E9A6BD58-4976-42A1-964A-0A1D280CFB3E}" presName="sibTrans" presStyleLbl="sibTrans2D1" presStyleIdx="1" presStyleCnt="27"/>
      <dgm:spPr/>
      <dgm:t>
        <a:bodyPr/>
        <a:lstStyle/>
        <a:p>
          <a:endParaRPr lang="sv-SE"/>
        </a:p>
      </dgm:t>
    </dgm:pt>
    <dgm:pt modelId="{706C99F5-6DF8-4507-BFEA-EC114DDE2B36}" type="pres">
      <dgm:prSet presAssocID="{3A689FF4-8BC3-44C8-9A08-229D1B26CEF4}" presName="child" presStyleLbl="alignAccFollowNode1" presStyleIdx="1" presStyleCnt="27">
        <dgm:presLayoutVars>
          <dgm:chMax val="0"/>
          <dgm:bulletEnabled val="1"/>
        </dgm:presLayoutVars>
      </dgm:prSet>
      <dgm:spPr/>
      <dgm:t>
        <a:bodyPr/>
        <a:lstStyle/>
        <a:p>
          <a:endParaRPr lang="sv-SE"/>
        </a:p>
      </dgm:t>
    </dgm:pt>
    <dgm:pt modelId="{8A59887A-4237-4F8F-B74E-7120058F2746}" type="pres">
      <dgm:prSet presAssocID="{F839334E-6EF9-4402-AF79-EABDF2A8AE58}" presName="sibTrans" presStyleLbl="sibTrans2D1" presStyleIdx="2" presStyleCnt="27"/>
      <dgm:spPr/>
      <dgm:t>
        <a:bodyPr/>
        <a:lstStyle/>
        <a:p>
          <a:endParaRPr lang="sv-SE"/>
        </a:p>
      </dgm:t>
    </dgm:pt>
    <dgm:pt modelId="{EDDCDC96-5850-4EF0-BB27-89759CD275B1}" type="pres">
      <dgm:prSet presAssocID="{07397983-374C-4898-AF8A-C729F0F92AB2}" presName="child" presStyleLbl="alignAccFollowNode1" presStyleIdx="2" presStyleCnt="27">
        <dgm:presLayoutVars>
          <dgm:chMax val="0"/>
          <dgm:bulletEnabled val="1"/>
        </dgm:presLayoutVars>
      </dgm:prSet>
      <dgm:spPr/>
      <dgm:t>
        <a:bodyPr/>
        <a:lstStyle/>
        <a:p>
          <a:endParaRPr lang="sv-SE"/>
        </a:p>
      </dgm:t>
    </dgm:pt>
    <dgm:pt modelId="{730C7D71-0115-4313-B343-726875B3A0BC}" type="pres">
      <dgm:prSet presAssocID="{1460D2DE-148D-461E-BE60-14BD01304A88}" presName="sibTrans" presStyleLbl="sibTrans2D1" presStyleIdx="3" presStyleCnt="27"/>
      <dgm:spPr/>
      <dgm:t>
        <a:bodyPr/>
        <a:lstStyle/>
        <a:p>
          <a:endParaRPr lang="sv-SE"/>
        </a:p>
      </dgm:t>
    </dgm:pt>
    <dgm:pt modelId="{AD8E6317-7C66-4AC8-A596-311C0938EB5C}" type="pres">
      <dgm:prSet presAssocID="{1907D3FC-7F77-46F8-8FAB-65A2C89083A8}" presName="child" presStyleLbl="alignAccFollowNode1" presStyleIdx="3" presStyleCnt="27">
        <dgm:presLayoutVars>
          <dgm:chMax val="0"/>
          <dgm:bulletEnabled val="1"/>
        </dgm:presLayoutVars>
      </dgm:prSet>
      <dgm:spPr/>
      <dgm:t>
        <a:bodyPr/>
        <a:lstStyle/>
        <a:p>
          <a:endParaRPr lang="sv-SE"/>
        </a:p>
      </dgm:t>
    </dgm:pt>
    <dgm:pt modelId="{093FBAD2-438F-424C-8331-857126D01D2D}" type="pres">
      <dgm:prSet presAssocID="{4108F8F9-CB52-4144-A93C-3AC673EFCE3B}" presName="hSp" presStyleCnt="0"/>
      <dgm:spPr/>
    </dgm:pt>
    <dgm:pt modelId="{F4D2297D-AF39-47E6-A971-B4C870015BB1}" type="pres">
      <dgm:prSet presAssocID="{8F3A78B8-B06C-40EE-8FA6-52379DA75BE5}" presName="vertFlow" presStyleCnt="0"/>
      <dgm:spPr/>
    </dgm:pt>
    <dgm:pt modelId="{C69EA1FE-5EF6-4EF0-86AC-AF7F54CEF21C}" type="pres">
      <dgm:prSet presAssocID="{8F3A78B8-B06C-40EE-8FA6-52379DA75BE5}" presName="header" presStyleLbl="node1" presStyleIdx="2" presStyleCnt="7"/>
      <dgm:spPr/>
      <dgm:t>
        <a:bodyPr/>
        <a:lstStyle/>
        <a:p>
          <a:endParaRPr lang="sv-SE"/>
        </a:p>
      </dgm:t>
    </dgm:pt>
    <dgm:pt modelId="{4020373B-6382-4F29-B6D5-9D9935E895C5}" type="pres">
      <dgm:prSet presAssocID="{0ECDE96B-69F0-476B-B26C-12208DF1465D}" presName="parTrans" presStyleLbl="sibTrans2D1" presStyleIdx="4" presStyleCnt="27"/>
      <dgm:spPr/>
      <dgm:t>
        <a:bodyPr/>
        <a:lstStyle/>
        <a:p>
          <a:endParaRPr lang="sv-SE"/>
        </a:p>
      </dgm:t>
    </dgm:pt>
    <dgm:pt modelId="{CFC1703E-210D-43D4-9992-F51D8D5625AF}" type="pres">
      <dgm:prSet presAssocID="{2D6A32C4-F56C-4F18-8984-9C1B09EDDD0C}" presName="child" presStyleLbl="alignAccFollowNode1" presStyleIdx="4" presStyleCnt="27">
        <dgm:presLayoutVars>
          <dgm:chMax val="0"/>
          <dgm:bulletEnabled val="1"/>
        </dgm:presLayoutVars>
      </dgm:prSet>
      <dgm:spPr/>
      <dgm:t>
        <a:bodyPr/>
        <a:lstStyle/>
        <a:p>
          <a:endParaRPr lang="sv-SE"/>
        </a:p>
      </dgm:t>
    </dgm:pt>
    <dgm:pt modelId="{AE981776-6182-4D6F-AB1B-1654C49FF69F}" type="pres">
      <dgm:prSet presAssocID="{99F9C79B-42FB-4250-AE6C-18EC87B0A20E}" presName="sibTrans" presStyleLbl="sibTrans2D1" presStyleIdx="5" presStyleCnt="27"/>
      <dgm:spPr/>
      <dgm:t>
        <a:bodyPr/>
        <a:lstStyle/>
        <a:p>
          <a:endParaRPr lang="sv-SE"/>
        </a:p>
      </dgm:t>
    </dgm:pt>
    <dgm:pt modelId="{D8C6852B-2E82-4F31-B712-5AFEB7900488}" type="pres">
      <dgm:prSet presAssocID="{018DC4C8-2945-470D-AE02-34D3966CD2CB}" presName="child" presStyleLbl="alignAccFollowNode1" presStyleIdx="5" presStyleCnt="27">
        <dgm:presLayoutVars>
          <dgm:chMax val="0"/>
          <dgm:bulletEnabled val="1"/>
        </dgm:presLayoutVars>
      </dgm:prSet>
      <dgm:spPr/>
      <dgm:t>
        <a:bodyPr/>
        <a:lstStyle/>
        <a:p>
          <a:endParaRPr lang="sv-SE"/>
        </a:p>
      </dgm:t>
    </dgm:pt>
    <dgm:pt modelId="{11591E4B-478E-4209-B427-3C9C26AE28AC}" type="pres">
      <dgm:prSet presAssocID="{0A814C8B-BFB5-4168-9CEA-96084BED7D06}" presName="sibTrans" presStyleLbl="sibTrans2D1" presStyleIdx="6" presStyleCnt="27"/>
      <dgm:spPr/>
      <dgm:t>
        <a:bodyPr/>
        <a:lstStyle/>
        <a:p>
          <a:endParaRPr lang="sv-SE"/>
        </a:p>
      </dgm:t>
    </dgm:pt>
    <dgm:pt modelId="{CF1B9832-9445-4679-9691-DD9D8EBC56A9}" type="pres">
      <dgm:prSet presAssocID="{F8014703-66E0-40FC-85C3-5B541B6CC5FA}" presName="child" presStyleLbl="alignAccFollowNode1" presStyleIdx="6" presStyleCnt="27">
        <dgm:presLayoutVars>
          <dgm:chMax val="0"/>
          <dgm:bulletEnabled val="1"/>
        </dgm:presLayoutVars>
      </dgm:prSet>
      <dgm:spPr/>
      <dgm:t>
        <a:bodyPr/>
        <a:lstStyle/>
        <a:p>
          <a:endParaRPr lang="sv-SE"/>
        </a:p>
      </dgm:t>
    </dgm:pt>
    <dgm:pt modelId="{414219BC-6719-4C09-A673-69C6B213AEAC}" type="pres">
      <dgm:prSet presAssocID="{02AFB32F-70E4-4B4F-B5C6-E015C078F690}" presName="sibTrans" presStyleLbl="sibTrans2D1" presStyleIdx="7" presStyleCnt="27"/>
      <dgm:spPr/>
      <dgm:t>
        <a:bodyPr/>
        <a:lstStyle/>
        <a:p>
          <a:endParaRPr lang="sv-SE"/>
        </a:p>
      </dgm:t>
    </dgm:pt>
    <dgm:pt modelId="{D822E744-6CA9-4B88-A696-1175BA4572D2}" type="pres">
      <dgm:prSet presAssocID="{97CBFF80-C920-4E54-AEDC-89032C822217}" presName="child" presStyleLbl="alignAccFollowNode1" presStyleIdx="7" presStyleCnt="27">
        <dgm:presLayoutVars>
          <dgm:chMax val="0"/>
          <dgm:bulletEnabled val="1"/>
        </dgm:presLayoutVars>
      </dgm:prSet>
      <dgm:spPr/>
      <dgm:t>
        <a:bodyPr/>
        <a:lstStyle/>
        <a:p>
          <a:endParaRPr lang="sv-SE"/>
        </a:p>
      </dgm:t>
    </dgm:pt>
    <dgm:pt modelId="{4613AF60-E72C-4818-94FA-6A9741B5AFDB}" type="pres">
      <dgm:prSet presAssocID="{DB10D531-0365-4B80-862C-1F248FD99027}" presName="sibTrans" presStyleLbl="sibTrans2D1" presStyleIdx="8" presStyleCnt="27"/>
      <dgm:spPr/>
      <dgm:t>
        <a:bodyPr/>
        <a:lstStyle/>
        <a:p>
          <a:endParaRPr lang="sv-SE"/>
        </a:p>
      </dgm:t>
    </dgm:pt>
    <dgm:pt modelId="{B3475C10-2253-45BC-AB4D-3C83B7CE7EEC}" type="pres">
      <dgm:prSet presAssocID="{D3F39218-9930-4E5C-B83A-FDB5E2CD1A38}" presName="child" presStyleLbl="alignAccFollowNode1" presStyleIdx="8" presStyleCnt="27">
        <dgm:presLayoutVars>
          <dgm:chMax val="0"/>
          <dgm:bulletEnabled val="1"/>
        </dgm:presLayoutVars>
      </dgm:prSet>
      <dgm:spPr/>
      <dgm:t>
        <a:bodyPr/>
        <a:lstStyle/>
        <a:p>
          <a:endParaRPr lang="sv-SE"/>
        </a:p>
      </dgm:t>
    </dgm:pt>
    <dgm:pt modelId="{18A4FC8D-23FE-4668-91EA-31ED49881F5F}" type="pres">
      <dgm:prSet presAssocID="{8F3A78B8-B06C-40EE-8FA6-52379DA75BE5}" presName="hSp" presStyleCnt="0"/>
      <dgm:spPr/>
    </dgm:pt>
    <dgm:pt modelId="{5D156E0B-506C-4B07-AA4E-8DB90DA953A6}" type="pres">
      <dgm:prSet presAssocID="{D5E8C400-98D5-4A02-9E6F-8F9657B02A04}" presName="vertFlow" presStyleCnt="0"/>
      <dgm:spPr/>
    </dgm:pt>
    <dgm:pt modelId="{EA5372E7-7D58-483B-8406-560CFE277D99}" type="pres">
      <dgm:prSet presAssocID="{D5E8C400-98D5-4A02-9E6F-8F9657B02A04}" presName="header" presStyleLbl="node1" presStyleIdx="3" presStyleCnt="7"/>
      <dgm:spPr/>
      <dgm:t>
        <a:bodyPr/>
        <a:lstStyle/>
        <a:p>
          <a:endParaRPr lang="sv-SE"/>
        </a:p>
      </dgm:t>
    </dgm:pt>
    <dgm:pt modelId="{58D0E40D-C27D-47C0-A4E4-0A008DF6D383}" type="pres">
      <dgm:prSet presAssocID="{49312C89-2E18-43D2-A77B-8A9F716948A4}" presName="parTrans" presStyleLbl="sibTrans2D1" presStyleIdx="9" presStyleCnt="27"/>
      <dgm:spPr/>
      <dgm:t>
        <a:bodyPr/>
        <a:lstStyle/>
        <a:p>
          <a:endParaRPr lang="sv-SE"/>
        </a:p>
      </dgm:t>
    </dgm:pt>
    <dgm:pt modelId="{5E7AA1A9-0D7A-4ADB-8EF4-16322150F5E1}" type="pres">
      <dgm:prSet presAssocID="{17ED1039-5299-414A-A273-F41E8B5EF7E4}" presName="child" presStyleLbl="alignAccFollowNode1" presStyleIdx="9" presStyleCnt="27">
        <dgm:presLayoutVars>
          <dgm:chMax val="0"/>
          <dgm:bulletEnabled val="1"/>
        </dgm:presLayoutVars>
      </dgm:prSet>
      <dgm:spPr/>
      <dgm:t>
        <a:bodyPr/>
        <a:lstStyle/>
        <a:p>
          <a:endParaRPr lang="sv-SE"/>
        </a:p>
      </dgm:t>
    </dgm:pt>
    <dgm:pt modelId="{C9F53086-F0C7-4B02-AB19-E81A2C4DE119}" type="pres">
      <dgm:prSet presAssocID="{5D4FADB7-8994-4249-8592-066396D02F0E}" presName="sibTrans" presStyleLbl="sibTrans2D1" presStyleIdx="10" presStyleCnt="27"/>
      <dgm:spPr/>
      <dgm:t>
        <a:bodyPr/>
        <a:lstStyle/>
        <a:p>
          <a:endParaRPr lang="sv-SE"/>
        </a:p>
      </dgm:t>
    </dgm:pt>
    <dgm:pt modelId="{2967E3A0-EDD1-425B-9C1F-5870BEC6AB1A}" type="pres">
      <dgm:prSet presAssocID="{FE184539-ABCD-4DA1-A1D8-6C7A281BEAEA}" presName="child" presStyleLbl="alignAccFollowNode1" presStyleIdx="10" presStyleCnt="27" custScaleY="187373">
        <dgm:presLayoutVars>
          <dgm:chMax val="0"/>
          <dgm:bulletEnabled val="1"/>
        </dgm:presLayoutVars>
      </dgm:prSet>
      <dgm:spPr/>
      <dgm:t>
        <a:bodyPr/>
        <a:lstStyle/>
        <a:p>
          <a:endParaRPr lang="sv-SE"/>
        </a:p>
      </dgm:t>
    </dgm:pt>
    <dgm:pt modelId="{0AE1825A-040F-4C4C-82FA-B5290DA8531C}" type="pres">
      <dgm:prSet presAssocID="{902AF14A-36DB-472F-8686-C80A0CF2743E}" presName="sibTrans" presStyleLbl="sibTrans2D1" presStyleIdx="11" presStyleCnt="27"/>
      <dgm:spPr/>
      <dgm:t>
        <a:bodyPr/>
        <a:lstStyle/>
        <a:p>
          <a:endParaRPr lang="sv-SE"/>
        </a:p>
      </dgm:t>
    </dgm:pt>
    <dgm:pt modelId="{20C1CE54-BF06-4139-B266-3FF2D09D4570}" type="pres">
      <dgm:prSet presAssocID="{22734E3F-6504-42B2-94A1-49F2F5D5B792}" presName="child" presStyleLbl="alignAccFollowNode1" presStyleIdx="11" presStyleCnt="27" custScaleY="243303">
        <dgm:presLayoutVars>
          <dgm:chMax val="0"/>
          <dgm:bulletEnabled val="1"/>
        </dgm:presLayoutVars>
      </dgm:prSet>
      <dgm:spPr/>
      <dgm:t>
        <a:bodyPr/>
        <a:lstStyle/>
        <a:p>
          <a:endParaRPr lang="sv-SE"/>
        </a:p>
      </dgm:t>
    </dgm:pt>
    <dgm:pt modelId="{B2487970-A2A8-4566-B0B0-BFD8114A5FC0}" type="pres">
      <dgm:prSet presAssocID="{D5E8C400-98D5-4A02-9E6F-8F9657B02A04}" presName="hSp" presStyleCnt="0"/>
      <dgm:spPr/>
    </dgm:pt>
    <dgm:pt modelId="{5D6C3D74-B2E7-4F9D-8391-6D64EACECB18}" type="pres">
      <dgm:prSet presAssocID="{78DC1D00-36CE-4443-BC14-8A942E027E80}" presName="vertFlow" presStyleCnt="0"/>
      <dgm:spPr/>
    </dgm:pt>
    <dgm:pt modelId="{A13E092D-52E7-427B-8E62-C9E57C2B67DC}" type="pres">
      <dgm:prSet presAssocID="{78DC1D00-36CE-4443-BC14-8A942E027E80}" presName="header" presStyleLbl="node1" presStyleIdx="4" presStyleCnt="7"/>
      <dgm:spPr/>
      <dgm:t>
        <a:bodyPr/>
        <a:lstStyle/>
        <a:p>
          <a:endParaRPr lang="sv-SE"/>
        </a:p>
      </dgm:t>
    </dgm:pt>
    <dgm:pt modelId="{6CA965B1-4511-49FA-B6BD-D25FFCA0E9DD}" type="pres">
      <dgm:prSet presAssocID="{62D6E11A-796F-4F36-A7C7-87D6D49B6DF5}" presName="parTrans" presStyleLbl="sibTrans2D1" presStyleIdx="12" presStyleCnt="27"/>
      <dgm:spPr/>
      <dgm:t>
        <a:bodyPr/>
        <a:lstStyle/>
        <a:p>
          <a:endParaRPr lang="sv-SE"/>
        </a:p>
      </dgm:t>
    </dgm:pt>
    <dgm:pt modelId="{D67E4F9E-282E-4B2F-BBD9-BD09784C1757}" type="pres">
      <dgm:prSet presAssocID="{2F6D79ED-998D-418B-A22F-B5A374293AB9}" presName="child" presStyleLbl="alignAccFollowNode1" presStyleIdx="12" presStyleCnt="27">
        <dgm:presLayoutVars>
          <dgm:chMax val="0"/>
          <dgm:bulletEnabled val="1"/>
        </dgm:presLayoutVars>
      </dgm:prSet>
      <dgm:spPr/>
      <dgm:t>
        <a:bodyPr/>
        <a:lstStyle/>
        <a:p>
          <a:endParaRPr lang="sv-SE"/>
        </a:p>
      </dgm:t>
    </dgm:pt>
    <dgm:pt modelId="{F0D1989E-7910-433D-95FC-C2D624A90BF5}" type="pres">
      <dgm:prSet presAssocID="{FF409A9D-A033-4ABE-B047-FE8AFA1D587B}" presName="sibTrans" presStyleLbl="sibTrans2D1" presStyleIdx="13" presStyleCnt="27"/>
      <dgm:spPr/>
      <dgm:t>
        <a:bodyPr/>
        <a:lstStyle/>
        <a:p>
          <a:endParaRPr lang="sv-SE"/>
        </a:p>
      </dgm:t>
    </dgm:pt>
    <dgm:pt modelId="{FBCCE587-2EF6-4340-935D-1F23139C486D}" type="pres">
      <dgm:prSet presAssocID="{D398D318-15A8-4A17-9278-3F250C795D7F}" presName="child" presStyleLbl="alignAccFollowNode1" presStyleIdx="13" presStyleCnt="27">
        <dgm:presLayoutVars>
          <dgm:chMax val="0"/>
          <dgm:bulletEnabled val="1"/>
        </dgm:presLayoutVars>
      </dgm:prSet>
      <dgm:spPr/>
      <dgm:t>
        <a:bodyPr/>
        <a:lstStyle/>
        <a:p>
          <a:endParaRPr lang="sv-SE"/>
        </a:p>
      </dgm:t>
    </dgm:pt>
    <dgm:pt modelId="{A23CC2E3-E8D1-465D-8C5F-5F8F76B6CF84}" type="pres">
      <dgm:prSet presAssocID="{0DA6000F-2FD4-4A7D-9BE7-74053AF0B3DD}" presName="sibTrans" presStyleLbl="sibTrans2D1" presStyleIdx="14" presStyleCnt="27"/>
      <dgm:spPr/>
      <dgm:t>
        <a:bodyPr/>
        <a:lstStyle/>
        <a:p>
          <a:endParaRPr lang="sv-SE"/>
        </a:p>
      </dgm:t>
    </dgm:pt>
    <dgm:pt modelId="{9662F8CB-A933-4275-8B19-1CE698F0EBA7}" type="pres">
      <dgm:prSet presAssocID="{34373322-B3E9-4B80-AF73-6E369D48C5AB}" presName="child" presStyleLbl="alignAccFollowNode1" presStyleIdx="14" presStyleCnt="27">
        <dgm:presLayoutVars>
          <dgm:chMax val="0"/>
          <dgm:bulletEnabled val="1"/>
        </dgm:presLayoutVars>
      </dgm:prSet>
      <dgm:spPr/>
      <dgm:t>
        <a:bodyPr/>
        <a:lstStyle/>
        <a:p>
          <a:endParaRPr lang="sv-SE"/>
        </a:p>
      </dgm:t>
    </dgm:pt>
    <dgm:pt modelId="{A99E0DD4-9735-46DA-B044-5F0B0F76A9B8}" type="pres">
      <dgm:prSet presAssocID="{80C5571C-E8A8-443F-9741-320962EA99AD}" presName="sibTrans" presStyleLbl="sibTrans2D1" presStyleIdx="15" presStyleCnt="27"/>
      <dgm:spPr/>
      <dgm:t>
        <a:bodyPr/>
        <a:lstStyle/>
        <a:p>
          <a:endParaRPr lang="sv-SE"/>
        </a:p>
      </dgm:t>
    </dgm:pt>
    <dgm:pt modelId="{4CE62498-1EF0-46C5-9AC0-1F34B385BE62}" type="pres">
      <dgm:prSet presAssocID="{092A09E1-A672-444E-A6FF-15A34F36D047}" presName="child" presStyleLbl="alignAccFollowNode1" presStyleIdx="15" presStyleCnt="27" custScaleY="235423">
        <dgm:presLayoutVars>
          <dgm:chMax val="0"/>
          <dgm:bulletEnabled val="1"/>
        </dgm:presLayoutVars>
      </dgm:prSet>
      <dgm:spPr/>
      <dgm:t>
        <a:bodyPr/>
        <a:lstStyle/>
        <a:p>
          <a:endParaRPr lang="sv-SE"/>
        </a:p>
      </dgm:t>
    </dgm:pt>
    <dgm:pt modelId="{685C13ED-5CFB-45F3-AAAF-390D12ADC243}" type="pres">
      <dgm:prSet presAssocID="{78DC1D00-36CE-4443-BC14-8A942E027E80}" presName="hSp" presStyleCnt="0"/>
      <dgm:spPr/>
    </dgm:pt>
    <dgm:pt modelId="{780B5893-70CA-4C60-821B-B5B8A469F546}" type="pres">
      <dgm:prSet presAssocID="{584E4107-649D-492C-A75B-4F9CDD779598}" presName="vertFlow" presStyleCnt="0"/>
      <dgm:spPr/>
    </dgm:pt>
    <dgm:pt modelId="{B13DB7A8-5FCC-42EF-925A-4525D7BC5B3C}" type="pres">
      <dgm:prSet presAssocID="{584E4107-649D-492C-A75B-4F9CDD779598}" presName="header" presStyleLbl="node1" presStyleIdx="5" presStyleCnt="7"/>
      <dgm:spPr/>
      <dgm:t>
        <a:bodyPr/>
        <a:lstStyle/>
        <a:p>
          <a:endParaRPr lang="sv-SE"/>
        </a:p>
      </dgm:t>
    </dgm:pt>
    <dgm:pt modelId="{B4B14C34-4D70-417C-8A4F-66BC3EF8F1F4}" type="pres">
      <dgm:prSet presAssocID="{3DA58BEA-BDA7-4A1F-BBF2-D7B248B093E2}" presName="parTrans" presStyleLbl="sibTrans2D1" presStyleIdx="16" presStyleCnt="27"/>
      <dgm:spPr/>
      <dgm:t>
        <a:bodyPr/>
        <a:lstStyle/>
        <a:p>
          <a:endParaRPr lang="sv-SE"/>
        </a:p>
      </dgm:t>
    </dgm:pt>
    <dgm:pt modelId="{671F11F5-B6FE-47C3-855C-9441A8C32983}" type="pres">
      <dgm:prSet presAssocID="{8EC7D1E6-86C8-43F9-8940-E3490E3B6A65}" presName="child" presStyleLbl="alignAccFollowNode1" presStyleIdx="16" presStyleCnt="27">
        <dgm:presLayoutVars>
          <dgm:chMax val="0"/>
          <dgm:bulletEnabled val="1"/>
        </dgm:presLayoutVars>
      </dgm:prSet>
      <dgm:spPr/>
      <dgm:t>
        <a:bodyPr/>
        <a:lstStyle/>
        <a:p>
          <a:endParaRPr lang="sv-SE"/>
        </a:p>
      </dgm:t>
    </dgm:pt>
    <dgm:pt modelId="{104871FF-4D06-44D0-8EA0-A6147D326E01}" type="pres">
      <dgm:prSet presAssocID="{325328E1-FCB9-4E6D-896A-B3B89883ED4C}" presName="sibTrans" presStyleLbl="sibTrans2D1" presStyleIdx="17" presStyleCnt="27"/>
      <dgm:spPr/>
      <dgm:t>
        <a:bodyPr/>
        <a:lstStyle/>
        <a:p>
          <a:endParaRPr lang="sv-SE"/>
        </a:p>
      </dgm:t>
    </dgm:pt>
    <dgm:pt modelId="{8EAC3C8E-9B04-4EAC-9495-8BB6BAEAEED2}" type="pres">
      <dgm:prSet presAssocID="{938B424C-A312-4AA3-B60B-1E8540810484}" presName="child" presStyleLbl="alignAccFollowNode1" presStyleIdx="17" presStyleCnt="27">
        <dgm:presLayoutVars>
          <dgm:chMax val="0"/>
          <dgm:bulletEnabled val="1"/>
        </dgm:presLayoutVars>
      </dgm:prSet>
      <dgm:spPr/>
      <dgm:t>
        <a:bodyPr/>
        <a:lstStyle/>
        <a:p>
          <a:endParaRPr lang="sv-SE"/>
        </a:p>
      </dgm:t>
    </dgm:pt>
    <dgm:pt modelId="{A1C3BCE5-EE7E-4EF8-B1A9-20883688EA96}" type="pres">
      <dgm:prSet presAssocID="{D5DBFE1D-3008-4596-AAAD-2FBA343DD912}" presName="sibTrans" presStyleLbl="sibTrans2D1" presStyleIdx="18" presStyleCnt="27"/>
      <dgm:spPr/>
      <dgm:t>
        <a:bodyPr/>
        <a:lstStyle/>
        <a:p>
          <a:endParaRPr lang="sv-SE"/>
        </a:p>
      </dgm:t>
    </dgm:pt>
    <dgm:pt modelId="{92B38FD0-7742-4CF7-AEF9-7C6F97D11BF2}" type="pres">
      <dgm:prSet presAssocID="{0116394E-A258-4F38-9073-78D6A987DEC1}" presName="child" presStyleLbl="alignAccFollowNode1" presStyleIdx="18" presStyleCnt="27">
        <dgm:presLayoutVars>
          <dgm:chMax val="0"/>
          <dgm:bulletEnabled val="1"/>
        </dgm:presLayoutVars>
      </dgm:prSet>
      <dgm:spPr/>
      <dgm:t>
        <a:bodyPr/>
        <a:lstStyle/>
        <a:p>
          <a:endParaRPr lang="sv-SE"/>
        </a:p>
      </dgm:t>
    </dgm:pt>
    <dgm:pt modelId="{EF547409-14FE-4844-B9D0-AF240BADB031}" type="pres">
      <dgm:prSet presAssocID="{5C1B8504-5EB9-402D-978D-989063D0720E}" presName="sibTrans" presStyleLbl="sibTrans2D1" presStyleIdx="19" presStyleCnt="27"/>
      <dgm:spPr/>
      <dgm:t>
        <a:bodyPr/>
        <a:lstStyle/>
        <a:p>
          <a:endParaRPr lang="sv-SE"/>
        </a:p>
      </dgm:t>
    </dgm:pt>
    <dgm:pt modelId="{3F99997E-E7C0-4D6A-9A66-060535DD5C12}" type="pres">
      <dgm:prSet presAssocID="{C0223E49-5D68-48E3-B024-B370E42D9394}" presName="child" presStyleLbl="alignAccFollowNode1" presStyleIdx="19" presStyleCnt="27">
        <dgm:presLayoutVars>
          <dgm:chMax val="0"/>
          <dgm:bulletEnabled val="1"/>
        </dgm:presLayoutVars>
      </dgm:prSet>
      <dgm:spPr/>
      <dgm:t>
        <a:bodyPr/>
        <a:lstStyle/>
        <a:p>
          <a:endParaRPr lang="sv-SE"/>
        </a:p>
      </dgm:t>
    </dgm:pt>
    <dgm:pt modelId="{EA324B66-00CE-4295-B28A-7305A3FE55FA}" type="pres">
      <dgm:prSet presAssocID="{21BFC04C-FFA5-4647-9F92-16F06224A31C}" presName="sibTrans" presStyleLbl="sibTrans2D1" presStyleIdx="20" presStyleCnt="27"/>
      <dgm:spPr/>
      <dgm:t>
        <a:bodyPr/>
        <a:lstStyle/>
        <a:p>
          <a:endParaRPr lang="sv-SE"/>
        </a:p>
      </dgm:t>
    </dgm:pt>
    <dgm:pt modelId="{9F0C43E3-13DF-42D4-8065-1A3BB547D969}" type="pres">
      <dgm:prSet presAssocID="{A6DF451A-2FF4-4F67-BC53-8DD612243A41}" presName="child" presStyleLbl="alignAccFollowNode1" presStyleIdx="20" presStyleCnt="27">
        <dgm:presLayoutVars>
          <dgm:chMax val="0"/>
          <dgm:bulletEnabled val="1"/>
        </dgm:presLayoutVars>
      </dgm:prSet>
      <dgm:spPr/>
      <dgm:t>
        <a:bodyPr/>
        <a:lstStyle/>
        <a:p>
          <a:endParaRPr lang="sv-SE"/>
        </a:p>
      </dgm:t>
    </dgm:pt>
    <dgm:pt modelId="{3257E40A-8561-496A-BD50-3E813DB932E6}" type="pres">
      <dgm:prSet presAssocID="{FAD73ED5-0102-4C30-AD75-48A66243DFAF}" presName="sibTrans" presStyleLbl="sibTrans2D1" presStyleIdx="21" presStyleCnt="27"/>
      <dgm:spPr/>
      <dgm:t>
        <a:bodyPr/>
        <a:lstStyle/>
        <a:p>
          <a:endParaRPr lang="sv-SE"/>
        </a:p>
      </dgm:t>
    </dgm:pt>
    <dgm:pt modelId="{C3832D30-3513-4367-BEFE-9F5F55947F06}" type="pres">
      <dgm:prSet presAssocID="{FCF8FCA1-E252-4B8E-A17A-ADB836586E9B}" presName="child" presStyleLbl="alignAccFollowNode1" presStyleIdx="21" presStyleCnt="27">
        <dgm:presLayoutVars>
          <dgm:chMax val="0"/>
          <dgm:bulletEnabled val="1"/>
        </dgm:presLayoutVars>
      </dgm:prSet>
      <dgm:spPr/>
      <dgm:t>
        <a:bodyPr/>
        <a:lstStyle/>
        <a:p>
          <a:endParaRPr lang="sv-SE"/>
        </a:p>
      </dgm:t>
    </dgm:pt>
    <dgm:pt modelId="{1238BCBE-7D2D-4315-9C25-611DC3E821F7}" type="pres">
      <dgm:prSet presAssocID="{6495DF55-D251-43B0-A73E-A90ECA9BD85A}" presName="sibTrans" presStyleLbl="sibTrans2D1" presStyleIdx="22" presStyleCnt="27"/>
      <dgm:spPr/>
      <dgm:t>
        <a:bodyPr/>
        <a:lstStyle/>
        <a:p>
          <a:endParaRPr lang="sv-SE"/>
        </a:p>
      </dgm:t>
    </dgm:pt>
    <dgm:pt modelId="{97C394A7-9DE0-4749-98E7-7A5BB7C9F8BF}" type="pres">
      <dgm:prSet presAssocID="{12E9E471-B5EA-4532-85A6-4DE26E72F587}" presName="child" presStyleLbl="alignAccFollowNode1" presStyleIdx="22" presStyleCnt="27">
        <dgm:presLayoutVars>
          <dgm:chMax val="0"/>
          <dgm:bulletEnabled val="1"/>
        </dgm:presLayoutVars>
      </dgm:prSet>
      <dgm:spPr/>
      <dgm:t>
        <a:bodyPr/>
        <a:lstStyle/>
        <a:p>
          <a:endParaRPr lang="sv-SE"/>
        </a:p>
      </dgm:t>
    </dgm:pt>
    <dgm:pt modelId="{6B1AF316-9D43-44FD-8BFA-47FBA9AE202C}" type="pres">
      <dgm:prSet presAssocID="{5104536F-5119-4715-A131-0A260F2CBB62}" presName="sibTrans" presStyleLbl="sibTrans2D1" presStyleIdx="23" presStyleCnt="27"/>
      <dgm:spPr/>
      <dgm:t>
        <a:bodyPr/>
        <a:lstStyle/>
        <a:p>
          <a:endParaRPr lang="sv-SE"/>
        </a:p>
      </dgm:t>
    </dgm:pt>
    <dgm:pt modelId="{5246388F-17BC-4AEC-ADC8-95797F48A82D}" type="pres">
      <dgm:prSet presAssocID="{75F3D180-B205-46B6-A304-75BD566D359A}" presName="child" presStyleLbl="alignAccFollowNode1" presStyleIdx="23" presStyleCnt="27">
        <dgm:presLayoutVars>
          <dgm:chMax val="0"/>
          <dgm:bulletEnabled val="1"/>
        </dgm:presLayoutVars>
      </dgm:prSet>
      <dgm:spPr/>
      <dgm:t>
        <a:bodyPr/>
        <a:lstStyle/>
        <a:p>
          <a:endParaRPr lang="sv-SE"/>
        </a:p>
      </dgm:t>
    </dgm:pt>
    <dgm:pt modelId="{06F7BF31-1DE3-4015-9451-9859BD88DBE9}" type="pres">
      <dgm:prSet presAssocID="{584E4107-649D-492C-A75B-4F9CDD779598}" presName="hSp" presStyleCnt="0"/>
      <dgm:spPr/>
    </dgm:pt>
    <dgm:pt modelId="{4E01C6C0-1135-4BB8-A4FF-BC40F51D84D9}" type="pres">
      <dgm:prSet presAssocID="{F10358B7-1936-4819-A821-E6C858EBEF46}" presName="vertFlow" presStyleCnt="0"/>
      <dgm:spPr/>
    </dgm:pt>
    <dgm:pt modelId="{71F47064-E87E-49E1-8547-7A29013CF348}" type="pres">
      <dgm:prSet presAssocID="{F10358B7-1936-4819-A821-E6C858EBEF46}" presName="header" presStyleLbl="node1" presStyleIdx="6" presStyleCnt="7" custLinFactNeighborX="-3560" custLinFactNeighborY="-4207"/>
      <dgm:spPr/>
      <dgm:t>
        <a:bodyPr/>
        <a:lstStyle/>
        <a:p>
          <a:endParaRPr lang="sv-SE"/>
        </a:p>
      </dgm:t>
    </dgm:pt>
    <dgm:pt modelId="{223CE8D4-1BCB-4A4A-8C1D-EFAABB29B5E4}" type="pres">
      <dgm:prSet presAssocID="{B9020FB2-3251-48D3-931A-F9E611F472EE}" presName="parTrans" presStyleLbl="sibTrans2D1" presStyleIdx="24" presStyleCnt="27"/>
      <dgm:spPr/>
      <dgm:t>
        <a:bodyPr/>
        <a:lstStyle/>
        <a:p>
          <a:endParaRPr lang="sv-SE"/>
        </a:p>
      </dgm:t>
    </dgm:pt>
    <dgm:pt modelId="{95E08834-5DE2-4656-A092-6F2EA29800E1}" type="pres">
      <dgm:prSet presAssocID="{A29F4F21-34E4-4986-BD35-5094774E00B5}" presName="child" presStyleLbl="alignAccFollowNode1" presStyleIdx="24" presStyleCnt="27">
        <dgm:presLayoutVars>
          <dgm:chMax val="0"/>
          <dgm:bulletEnabled val="1"/>
        </dgm:presLayoutVars>
      </dgm:prSet>
      <dgm:spPr/>
      <dgm:t>
        <a:bodyPr/>
        <a:lstStyle/>
        <a:p>
          <a:endParaRPr lang="sv-SE"/>
        </a:p>
      </dgm:t>
    </dgm:pt>
    <dgm:pt modelId="{EDB8C0BF-87FB-4FF0-A58C-28D5A6D6DBEA}" type="pres">
      <dgm:prSet presAssocID="{CE19A38E-CCF8-4A29-83B2-366E4D1940CA}" presName="sibTrans" presStyleLbl="sibTrans2D1" presStyleIdx="25" presStyleCnt="27"/>
      <dgm:spPr/>
      <dgm:t>
        <a:bodyPr/>
        <a:lstStyle/>
        <a:p>
          <a:endParaRPr lang="sv-SE"/>
        </a:p>
      </dgm:t>
    </dgm:pt>
    <dgm:pt modelId="{303DCFE5-B8B8-4FDF-97E4-7803308AC487}" type="pres">
      <dgm:prSet presAssocID="{6783E692-4DAA-4DB9-AA68-B7EF25BCFC08}" presName="child" presStyleLbl="alignAccFollowNode1" presStyleIdx="25" presStyleCnt="27">
        <dgm:presLayoutVars>
          <dgm:chMax val="0"/>
          <dgm:bulletEnabled val="1"/>
        </dgm:presLayoutVars>
      </dgm:prSet>
      <dgm:spPr/>
      <dgm:t>
        <a:bodyPr/>
        <a:lstStyle/>
        <a:p>
          <a:endParaRPr lang="sv-SE"/>
        </a:p>
      </dgm:t>
    </dgm:pt>
    <dgm:pt modelId="{6C4780BE-6A5E-4D05-853B-3A21BE84CD89}" type="pres">
      <dgm:prSet presAssocID="{3AF7869F-AFCD-45E8-9A4D-CD29CACC36CF}" presName="sibTrans" presStyleLbl="sibTrans2D1" presStyleIdx="26" presStyleCnt="27"/>
      <dgm:spPr/>
      <dgm:t>
        <a:bodyPr/>
        <a:lstStyle/>
        <a:p>
          <a:endParaRPr lang="sv-SE"/>
        </a:p>
      </dgm:t>
    </dgm:pt>
    <dgm:pt modelId="{6016D349-8146-48EB-B0FE-3E6931392D28}" type="pres">
      <dgm:prSet presAssocID="{73E684D0-ACBB-4611-B94D-6E591B1BF9FF}" presName="child" presStyleLbl="alignAccFollowNode1" presStyleIdx="26" presStyleCnt="27">
        <dgm:presLayoutVars>
          <dgm:chMax val="0"/>
          <dgm:bulletEnabled val="1"/>
        </dgm:presLayoutVars>
      </dgm:prSet>
      <dgm:spPr/>
      <dgm:t>
        <a:bodyPr/>
        <a:lstStyle/>
        <a:p>
          <a:endParaRPr lang="sv-SE"/>
        </a:p>
      </dgm:t>
    </dgm:pt>
  </dgm:ptLst>
  <dgm:cxnLst>
    <dgm:cxn modelId="{DE6435AE-C02E-4FE1-BEF2-172220F62637}" srcId="{F10358B7-1936-4819-A821-E6C858EBEF46}" destId="{6783E692-4DAA-4DB9-AA68-B7EF25BCFC08}" srcOrd="1" destOrd="0" parTransId="{2DEDD604-BCAA-4E5B-AB82-3EA5D2F103AE}" sibTransId="{3AF7869F-AFCD-45E8-9A4D-CD29CACC36CF}"/>
    <dgm:cxn modelId="{7399A221-C343-4516-A3D3-CA774B8D9915}" type="presOf" srcId="{092A09E1-A672-444E-A6FF-15A34F36D047}" destId="{4CE62498-1EF0-46C5-9AC0-1F34B385BE62}" srcOrd="0" destOrd="0" presId="urn:microsoft.com/office/officeart/2005/8/layout/lProcess1"/>
    <dgm:cxn modelId="{830392C6-5A23-4674-9880-FE1B6301AAF6}" srcId="{4108F8F9-CB52-4144-A93C-3AC673EFCE3B}" destId="{1907D3FC-7F77-46F8-8FAB-65A2C89083A8}" srcOrd="3" destOrd="0" parTransId="{E1719E00-02F5-44E5-BFB6-8D8125069E06}" sibTransId="{6E5500DB-11EF-4EDD-94AD-30935BE5988A}"/>
    <dgm:cxn modelId="{9372A0B9-0DD9-406A-80C3-3DDFE7BF9C37}" type="presOf" srcId="{FCF8FCA1-E252-4B8E-A17A-ADB836586E9B}" destId="{C3832D30-3513-4367-BEFE-9F5F55947F06}" srcOrd="0" destOrd="0" presId="urn:microsoft.com/office/officeart/2005/8/layout/lProcess1"/>
    <dgm:cxn modelId="{C45644EE-5B8B-44D1-B246-02A9D8504B72}" type="presOf" srcId="{F10358B7-1936-4819-A821-E6C858EBEF46}" destId="{71F47064-E87E-49E1-8547-7A29013CF348}" srcOrd="0" destOrd="0" presId="urn:microsoft.com/office/officeart/2005/8/layout/lProcess1"/>
    <dgm:cxn modelId="{DB6A4F59-FE73-40D1-98C0-67181ADA9295}" srcId="{D059E048-5525-431F-8911-636DD2536054}" destId="{584E4107-649D-492C-A75B-4F9CDD779598}" srcOrd="5" destOrd="0" parTransId="{15300EF9-8DDF-4E02-B0E1-5277FE774FA6}" sibTransId="{748C7616-F163-49F2-86BE-DA51FD92DF5E}"/>
    <dgm:cxn modelId="{2699BB22-D30B-4A18-B457-6DEB526B5B2E}" srcId="{8F3A78B8-B06C-40EE-8FA6-52379DA75BE5}" destId="{018DC4C8-2945-470D-AE02-34D3966CD2CB}" srcOrd="1" destOrd="0" parTransId="{A8A5BB29-E398-4302-817F-AA73350D9321}" sibTransId="{0A814C8B-BFB5-4168-9CEA-96084BED7D06}"/>
    <dgm:cxn modelId="{A0BA56B5-665C-4FDE-A908-B376BB9AC640}" type="presOf" srcId="{A29F4F21-34E4-4986-BD35-5094774E00B5}" destId="{95E08834-5DE2-4656-A092-6F2EA29800E1}" srcOrd="0" destOrd="0" presId="urn:microsoft.com/office/officeart/2005/8/layout/lProcess1"/>
    <dgm:cxn modelId="{E660D5B0-4F2D-4F32-AACF-3A50543F21D2}" type="presOf" srcId="{62D6E11A-796F-4F36-A7C7-87D6D49B6DF5}" destId="{6CA965B1-4511-49FA-B6BD-D25FFCA0E9DD}" srcOrd="0" destOrd="0" presId="urn:microsoft.com/office/officeart/2005/8/layout/lProcess1"/>
    <dgm:cxn modelId="{864CC7B0-E675-4DB6-80EF-046ED82EF7BE}" type="presOf" srcId="{D5DBFE1D-3008-4596-AAAD-2FBA343DD912}" destId="{A1C3BCE5-EE7E-4EF8-B1A9-20883688EA96}" srcOrd="0" destOrd="0" presId="urn:microsoft.com/office/officeart/2005/8/layout/lProcess1"/>
    <dgm:cxn modelId="{A7A61689-D0C9-448F-B47A-5E3D61841956}" srcId="{D5E8C400-98D5-4A02-9E6F-8F9657B02A04}" destId="{FE184539-ABCD-4DA1-A1D8-6C7A281BEAEA}" srcOrd="1" destOrd="0" parTransId="{14BFAD25-0C5D-49DF-9B25-929263F36285}" sibTransId="{902AF14A-36DB-472F-8686-C80A0CF2743E}"/>
    <dgm:cxn modelId="{16D180CA-4ACF-460B-807D-AE24885EACF6}" srcId="{D059E048-5525-431F-8911-636DD2536054}" destId="{F10358B7-1936-4819-A821-E6C858EBEF46}" srcOrd="6" destOrd="0" parTransId="{57C7D677-0D37-4A11-A488-B2CA5EF20045}" sibTransId="{F747F1CA-689E-435D-9C81-CC4C8B722A48}"/>
    <dgm:cxn modelId="{1A7718C2-17FE-4475-918A-E0F59AF7B284}" type="presOf" srcId="{22734E3F-6504-42B2-94A1-49F2F5D5B792}" destId="{20C1CE54-BF06-4139-B266-3FF2D09D4570}" srcOrd="0" destOrd="0" presId="urn:microsoft.com/office/officeart/2005/8/layout/lProcess1"/>
    <dgm:cxn modelId="{4977BB22-EB56-475A-9FAA-B182E313E3A6}" type="presOf" srcId="{C0223E49-5D68-48E3-B024-B370E42D9394}" destId="{3F99997E-E7C0-4D6A-9A66-060535DD5C12}" srcOrd="0" destOrd="0" presId="urn:microsoft.com/office/officeart/2005/8/layout/lProcess1"/>
    <dgm:cxn modelId="{6C7F4420-D239-4C36-9FFA-303B24747F5E}" type="presOf" srcId="{99F9C79B-42FB-4250-AE6C-18EC87B0A20E}" destId="{AE981776-6182-4D6F-AB1B-1654C49FF69F}" srcOrd="0" destOrd="0" presId="urn:microsoft.com/office/officeart/2005/8/layout/lProcess1"/>
    <dgm:cxn modelId="{55A2FAE0-8C77-47F7-BDAB-E642175BA80A}" type="presOf" srcId="{49312C89-2E18-43D2-A77B-8A9F716948A4}" destId="{58D0E40D-C27D-47C0-A4E4-0A008DF6D383}" srcOrd="0" destOrd="0" presId="urn:microsoft.com/office/officeart/2005/8/layout/lProcess1"/>
    <dgm:cxn modelId="{3D5F5409-BE8A-4786-948C-B3B8C28DCFEE}" type="presOf" srcId="{F839334E-6EF9-4402-AF79-EABDF2A8AE58}" destId="{8A59887A-4237-4F8F-B74E-7120058F2746}" srcOrd="0" destOrd="0" presId="urn:microsoft.com/office/officeart/2005/8/layout/lProcess1"/>
    <dgm:cxn modelId="{EF20E86B-361A-4274-B049-4C4A2C67B150}" type="presOf" srcId="{04226E39-D334-456D-8F48-B832BAF647AB}" destId="{2C70EE02-CB12-446C-9816-8D6E88EAB0E0}" srcOrd="0" destOrd="0" presId="urn:microsoft.com/office/officeart/2005/8/layout/lProcess1"/>
    <dgm:cxn modelId="{B7242CAB-479C-45BF-8E5A-12D5F7FD4026}" type="presOf" srcId="{02AFB32F-70E4-4B4F-B5C6-E015C078F690}" destId="{414219BC-6719-4C09-A673-69C6B213AEAC}" srcOrd="0" destOrd="0" presId="urn:microsoft.com/office/officeart/2005/8/layout/lProcess1"/>
    <dgm:cxn modelId="{8CF77618-CE78-46FA-B76D-C7381E5B8817}" srcId="{F10358B7-1936-4819-A821-E6C858EBEF46}" destId="{73E684D0-ACBB-4611-B94D-6E591B1BF9FF}" srcOrd="2" destOrd="0" parTransId="{8431D958-F079-4015-8E70-1CA2BE66CE62}" sibTransId="{69C7D4AD-7639-4A8E-A7F6-8CD387B1004D}"/>
    <dgm:cxn modelId="{5935803A-B308-4BB1-AC9B-208B260DD0D7}" type="presOf" srcId="{73E684D0-ACBB-4611-B94D-6E591B1BF9FF}" destId="{6016D349-8146-48EB-B0FE-3E6931392D28}" srcOrd="0" destOrd="0" presId="urn:microsoft.com/office/officeart/2005/8/layout/lProcess1"/>
    <dgm:cxn modelId="{15A0C454-47D3-4036-BD2A-75F35D0CACFE}" srcId="{D5E8C400-98D5-4A02-9E6F-8F9657B02A04}" destId="{17ED1039-5299-414A-A273-F41E8B5EF7E4}" srcOrd="0" destOrd="0" parTransId="{49312C89-2E18-43D2-A77B-8A9F716948A4}" sibTransId="{5D4FADB7-8994-4249-8592-066396D02F0E}"/>
    <dgm:cxn modelId="{8B6F901C-B5D4-45F1-AAA4-DB243F91887E}" type="presOf" srcId="{CE19A38E-CCF8-4A29-83B2-366E4D1940CA}" destId="{EDB8C0BF-87FB-4FF0-A58C-28D5A6D6DBEA}" srcOrd="0" destOrd="0" presId="urn:microsoft.com/office/officeart/2005/8/layout/lProcess1"/>
    <dgm:cxn modelId="{B6411BD8-9715-4BCD-8D25-FEEF00376572}" srcId="{584E4107-649D-492C-A75B-4F9CDD779598}" destId="{8EC7D1E6-86C8-43F9-8940-E3490E3B6A65}" srcOrd="0" destOrd="0" parTransId="{3DA58BEA-BDA7-4A1F-BBF2-D7B248B093E2}" sibTransId="{325328E1-FCB9-4E6D-896A-B3B89883ED4C}"/>
    <dgm:cxn modelId="{9658627B-CF17-4EF7-9406-24D769BC81D3}" srcId="{584E4107-649D-492C-A75B-4F9CDD779598}" destId="{C0223E49-5D68-48E3-B024-B370E42D9394}" srcOrd="3" destOrd="0" parTransId="{881ABF56-3FF2-48F1-8855-70EF3DACE0B3}" sibTransId="{21BFC04C-FFA5-4647-9F92-16F06224A31C}"/>
    <dgm:cxn modelId="{CD89169C-730F-4B13-B49D-85A8B62C9A2E}" srcId="{F10358B7-1936-4819-A821-E6C858EBEF46}" destId="{A29F4F21-34E4-4986-BD35-5094774E00B5}" srcOrd="0" destOrd="0" parTransId="{B9020FB2-3251-48D3-931A-F9E611F472EE}" sibTransId="{CE19A38E-CCF8-4A29-83B2-366E4D1940CA}"/>
    <dgm:cxn modelId="{0BE88980-8722-4A9D-9334-CC1033CA1E5E}" srcId="{584E4107-649D-492C-A75B-4F9CDD779598}" destId="{FCF8FCA1-E252-4B8E-A17A-ADB836586E9B}" srcOrd="5" destOrd="0" parTransId="{C9CE5675-F4AB-43B1-9C9C-FEB909BEE941}" sibTransId="{6495DF55-D251-43B0-A73E-A90ECA9BD85A}"/>
    <dgm:cxn modelId="{3A45E3E1-6BD2-4B24-87C3-B27F40B2FFEA}" srcId="{D059E048-5525-431F-8911-636DD2536054}" destId="{056350A8-546A-4A01-9C70-6007589CEC76}" srcOrd="0" destOrd="0" parTransId="{15BEFAA5-8105-4833-9B22-739A0B8F970D}" sibTransId="{41FA82B2-D608-4961-A028-E9E757E407F8}"/>
    <dgm:cxn modelId="{3F00CCED-4FF7-436B-AFAF-F5F7AF3B420A}" srcId="{78DC1D00-36CE-4443-BC14-8A942E027E80}" destId="{34373322-B3E9-4B80-AF73-6E369D48C5AB}" srcOrd="2" destOrd="0" parTransId="{65734316-EFC6-4724-B726-EA5C7CF8BC94}" sibTransId="{80C5571C-E8A8-443F-9741-320962EA99AD}"/>
    <dgm:cxn modelId="{11BF1009-200B-41BF-9759-23532DC6697B}" srcId="{D059E048-5525-431F-8911-636DD2536054}" destId="{78DC1D00-36CE-4443-BC14-8A942E027E80}" srcOrd="4" destOrd="0" parTransId="{6BEF4394-6AEA-434C-BC6A-A90F11FFA0F4}" sibTransId="{BBE4C75B-5C60-4BA8-A55C-1054C398999C}"/>
    <dgm:cxn modelId="{4AC27BDD-801A-43E9-9D45-E621A5286EEF}" type="presOf" srcId="{78DC1D00-36CE-4443-BC14-8A942E027E80}" destId="{A13E092D-52E7-427B-8E62-C9E57C2B67DC}" srcOrd="0" destOrd="0" presId="urn:microsoft.com/office/officeart/2005/8/layout/lProcess1"/>
    <dgm:cxn modelId="{59566F89-E3DC-4D7F-B7B7-CDB58BB6C68A}" type="presOf" srcId="{3A689FF4-8BC3-44C8-9A08-229D1B26CEF4}" destId="{706C99F5-6DF8-4507-BFEA-EC114DDE2B36}" srcOrd="0" destOrd="0" presId="urn:microsoft.com/office/officeart/2005/8/layout/lProcess1"/>
    <dgm:cxn modelId="{55F28665-18AA-47BB-87CE-18EF060EB1BC}" type="presOf" srcId="{34373322-B3E9-4B80-AF73-6E369D48C5AB}" destId="{9662F8CB-A933-4275-8B19-1CE698F0EBA7}" srcOrd="0" destOrd="0" presId="urn:microsoft.com/office/officeart/2005/8/layout/lProcess1"/>
    <dgm:cxn modelId="{B741AA47-E10D-48F6-ACFD-2D5749356C6B}" type="presOf" srcId="{1907D3FC-7F77-46F8-8FAB-65A2C89083A8}" destId="{AD8E6317-7C66-4AC8-A596-311C0938EB5C}" srcOrd="0" destOrd="0" presId="urn:microsoft.com/office/officeart/2005/8/layout/lProcess1"/>
    <dgm:cxn modelId="{8E0AF170-5573-4BE7-AC49-85F451CF0A7D}" type="presOf" srcId="{FF409A9D-A033-4ABE-B047-FE8AFA1D587B}" destId="{F0D1989E-7910-433D-95FC-C2D624A90BF5}" srcOrd="0" destOrd="0" presId="urn:microsoft.com/office/officeart/2005/8/layout/lProcess1"/>
    <dgm:cxn modelId="{8132622E-B266-451C-BBC4-57D40DEED684}" type="presOf" srcId="{6495DF55-D251-43B0-A73E-A90ECA9BD85A}" destId="{1238BCBE-7D2D-4315-9C25-611DC3E821F7}" srcOrd="0" destOrd="0" presId="urn:microsoft.com/office/officeart/2005/8/layout/lProcess1"/>
    <dgm:cxn modelId="{5D465CC0-BAEB-446F-93B9-470A84014A55}" type="presOf" srcId="{0DA6000F-2FD4-4A7D-9BE7-74053AF0B3DD}" destId="{A23CC2E3-E8D1-465D-8C5F-5F8F76B6CF84}" srcOrd="0" destOrd="0" presId="urn:microsoft.com/office/officeart/2005/8/layout/lProcess1"/>
    <dgm:cxn modelId="{599FFC1E-13F1-4A1B-994D-E4D9A34EF695}" type="presOf" srcId="{21BFC04C-FFA5-4647-9F92-16F06224A31C}" destId="{EA324B66-00CE-4295-B28A-7305A3FE55FA}" srcOrd="0" destOrd="0" presId="urn:microsoft.com/office/officeart/2005/8/layout/lProcess1"/>
    <dgm:cxn modelId="{781D7599-23B6-4C00-B131-017D94CE543E}" type="presOf" srcId="{F8014703-66E0-40FC-85C3-5B541B6CC5FA}" destId="{CF1B9832-9445-4679-9691-DD9D8EBC56A9}" srcOrd="0" destOrd="0" presId="urn:microsoft.com/office/officeart/2005/8/layout/lProcess1"/>
    <dgm:cxn modelId="{FEE605D7-349C-474F-97E9-D8B9B1C5EFC9}" type="presOf" srcId="{DB10D531-0365-4B80-862C-1F248FD99027}" destId="{4613AF60-E72C-4818-94FA-6A9741B5AFDB}" srcOrd="0" destOrd="0" presId="urn:microsoft.com/office/officeart/2005/8/layout/lProcess1"/>
    <dgm:cxn modelId="{4A470040-A852-40AB-B741-B34D1E82B00A}" srcId="{78DC1D00-36CE-4443-BC14-8A942E027E80}" destId="{D398D318-15A8-4A17-9278-3F250C795D7F}" srcOrd="1" destOrd="0" parTransId="{5E9288EB-AB82-44C7-AE01-1D95CA204B20}" sibTransId="{0DA6000F-2FD4-4A7D-9BE7-74053AF0B3DD}"/>
    <dgm:cxn modelId="{357B8E73-39FD-4732-9627-F6510753E6A5}" type="presOf" srcId="{018DC4C8-2945-470D-AE02-34D3966CD2CB}" destId="{D8C6852B-2E82-4F31-B712-5AFEB7900488}" srcOrd="0" destOrd="0" presId="urn:microsoft.com/office/officeart/2005/8/layout/lProcess1"/>
    <dgm:cxn modelId="{C8985283-71D5-4857-A209-4EF5694BAA1F}" srcId="{4108F8F9-CB52-4144-A93C-3AC673EFCE3B}" destId="{07397983-374C-4898-AF8A-C729F0F92AB2}" srcOrd="2" destOrd="0" parTransId="{C18C972B-A49C-4E0F-B682-A4CB5345323E}" sibTransId="{1460D2DE-148D-461E-BE60-14BD01304A88}"/>
    <dgm:cxn modelId="{4E6F385F-90EC-49E1-B510-A2814082F0C5}" type="presOf" srcId="{0ECDE96B-69F0-476B-B26C-12208DF1465D}" destId="{4020373B-6382-4F29-B6D5-9D9935E895C5}" srcOrd="0" destOrd="0" presId="urn:microsoft.com/office/officeart/2005/8/layout/lProcess1"/>
    <dgm:cxn modelId="{BA723E5A-9E08-4F5C-8B77-C9F2CD881D66}" type="presOf" srcId="{938B424C-A312-4AA3-B60B-1E8540810484}" destId="{8EAC3C8E-9B04-4EAC-9495-8BB6BAEAEED2}" srcOrd="0" destOrd="0" presId="urn:microsoft.com/office/officeart/2005/8/layout/lProcess1"/>
    <dgm:cxn modelId="{8FBED51B-EFFF-4927-B8FB-1A98ACF03A8A}" srcId="{D059E048-5525-431F-8911-636DD2536054}" destId="{8F3A78B8-B06C-40EE-8FA6-52379DA75BE5}" srcOrd="2" destOrd="0" parTransId="{DAA250AE-8676-46DC-B077-C79B7F20366A}" sibTransId="{0E501014-A7E7-4F09-8611-F9897A325BD8}"/>
    <dgm:cxn modelId="{3CD9F996-3C39-4DAC-8FF5-971410D02A4E}" type="presOf" srcId="{902AF14A-36DB-472F-8686-C80A0CF2743E}" destId="{0AE1825A-040F-4C4C-82FA-B5290DA8531C}" srcOrd="0" destOrd="0" presId="urn:microsoft.com/office/officeart/2005/8/layout/lProcess1"/>
    <dgm:cxn modelId="{E044967C-D7D9-41D6-9283-22647DAA966A}" type="presOf" srcId="{97CBFF80-C920-4E54-AEDC-89032C822217}" destId="{D822E744-6CA9-4B88-A696-1175BA4572D2}" srcOrd="0" destOrd="0" presId="urn:microsoft.com/office/officeart/2005/8/layout/lProcess1"/>
    <dgm:cxn modelId="{1FC66801-6F48-4DCD-8845-CC94C49D9113}" type="presOf" srcId="{80C5571C-E8A8-443F-9741-320962EA99AD}" destId="{A99E0DD4-9735-46DA-B044-5F0B0F76A9B8}" srcOrd="0" destOrd="0" presId="urn:microsoft.com/office/officeart/2005/8/layout/lProcess1"/>
    <dgm:cxn modelId="{1D31CD94-9BEC-48C4-9BFB-8865723FAE59}" type="presOf" srcId="{584E4107-649D-492C-A75B-4F9CDD779598}" destId="{B13DB7A8-5FCC-42EF-925A-4525D7BC5B3C}" srcOrd="0" destOrd="0" presId="urn:microsoft.com/office/officeart/2005/8/layout/lProcess1"/>
    <dgm:cxn modelId="{8854C1C8-4616-42EF-B085-A7980698A84E}" srcId="{4108F8F9-CB52-4144-A93C-3AC673EFCE3B}" destId="{727279AC-C69C-4470-9663-1927EBEE2113}" srcOrd="0" destOrd="0" parTransId="{04226E39-D334-456D-8F48-B832BAF647AB}" sibTransId="{E9A6BD58-4976-42A1-964A-0A1D280CFB3E}"/>
    <dgm:cxn modelId="{CAEF198A-7B04-4B4A-9D55-63409CAED6D3}" type="presOf" srcId="{D398D318-15A8-4A17-9278-3F250C795D7F}" destId="{FBCCE587-2EF6-4340-935D-1F23139C486D}" srcOrd="0" destOrd="0" presId="urn:microsoft.com/office/officeart/2005/8/layout/lProcess1"/>
    <dgm:cxn modelId="{F8BC9278-995A-4A4B-A046-AF51682BB85C}" srcId="{584E4107-649D-492C-A75B-4F9CDD779598}" destId="{0116394E-A258-4F38-9073-78D6A987DEC1}" srcOrd="2" destOrd="0" parTransId="{0B517EAE-9E40-4A75-BCF5-964419AB3D89}" sibTransId="{5C1B8504-5EB9-402D-978D-989063D0720E}"/>
    <dgm:cxn modelId="{278709B8-9F14-4CE8-BC3D-EB8921B7CBFA}" type="presOf" srcId="{17ED1039-5299-414A-A273-F41E8B5EF7E4}" destId="{5E7AA1A9-0D7A-4ADB-8EF4-16322150F5E1}" srcOrd="0" destOrd="0" presId="urn:microsoft.com/office/officeart/2005/8/layout/lProcess1"/>
    <dgm:cxn modelId="{211ADFD0-79FB-4FFA-9AB8-54B4E28B7E04}" type="presOf" srcId="{E9A6BD58-4976-42A1-964A-0A1D280CFB3E}" destId="{FB2B9AA0-6690-4C6F-9AB7-40CB59B88327}" srcOrd="0" destOrd="0" presId="urn:microsoft.com/office/officeart/2005/8/layout/lProcess1"/>
    <dgm:cxn modelId="{DC7CA060-F9C9-4B38-8C2C-8AA0B7097993}" type="presOf" srcId="{1460D2DE-148D-461E-BE60-14BD01304A88}" destId="{730C7D71-0115-4313-B343-726875B3A0BC}" srcOrd="0" destOrd="0" presId="urn:microsoft.com/office/officeart/2005/8/layout/lProcess1"/>
    <dgm:cxn modelId="{68AAD86A-B154-4738-A61B-6B0CA142E6C0}" srcId="{78DC1D00-36CE-4443-BC14-8A942E027E80}" destId="{2F6D79ED-998D-418B-A22F-B5A374293AB9}" srcOrd="0" destOrd="0" parTransId="{62D6E11A-796F-4F36-A7C7-87D6D49B6DF5}" sibTransId="{FF409A9D-A033-4ABE-B047-FE8AFA1D587B}"/>
    <dgm:cxn modelId="{415E0640-E016-4603-BBFD-A8D0B22CA072}" type="presOf" srcId="{0A814C8B-BFB5-4168-9CEA-96084BED7D06}" destId="{11591E4B-478E-4209-B427-3C9C26AE28AC}" srcOrd="0" destOrd="0" presId="urn:microsoft.com/office/officeart/2005/8/layout/lProcess1"/>
    <dgm:cxn modelId="{0B28BB1F-1AB7-48A1-951E-40C40F19132D}" type="presOf" srcId="{5D4FADB7-8994-4249-8592-066396D02F0E}" destId="{C9F53086-F0C7-4B02-AB19-E81A2C4DE119}" srcOrd="0" destOrd="0" presId="urn:microsoft.com/office/officeart/2005/8/layout/lProcess1"/>
    <dgm:cxn modelId="{D5CBC0EE-1F01-4CC0-8301-3FE5E231B5B8}" type="presOf" srcId="{5104536F-5119-4715-A131-0A260F2CBB62}" destId="{6B1AF316-9D43-44FD-8BFA-47FBA9AE202C}" srcOrd="0" destOrd="0" presId="urn:microsoft.com/office/officeart/2005/8/layout/lProcess1"/>
    <dgm:cxn modelId="{07859F75-ABB8-49D3-9C2A-4CA35AC2A1E5}" type="presOf" srcId="{3AF7869F-AFCD-45E8-9A4D-CD29CACC36CF}" destId="{6C4780BE-6A5E-4D05-853B-3A21BE84CD89}" srcOrd="0" destOrd="0" presId="urn:microsoft.com/office/officeart/2005/8/layout/lProcess1"/>
    <dgm:cxn modelId="{703CBBA0-D1E2-4394-8CCA-194133A9B287}" type="presOf" srcId="{FE184539-ABCD-4DA1-A1D8-6C7A281BEAEA}" destId="{2967E3A0-EDD1-425B-9C1F-5870BEC6AB1A}" srcOrd="0" destOrd="0" presId="urn:microsoft.com/office/officeart/2005/8/layout/lProcess1"/>
    <dgm:cxn modelId="{694CBD39-3569-4CC2-B1A6-2828C6BE013D}" srcId="{D059E048-5525-431F-8911-636DD2536054}" destId="{4108F8F9-CB52-4144-A93C-3AC673EFCE3B}" srcOrd="1" destOrd="0" parTransId="{03EEA473-DBD5-455E-A22C-478D178936C2}" sibTransId="{677A7E70-AD98-45D4-B69A-4A3A8DA2A245}"/>
    <dgm:cxn modelId="{AB94B96A-2C55-41A3-B9DD-AE143A6DFAAB}" type="presOf" srcId="{0116394E-A258-4F38-9073-78D6A987DEC1}" destId="{92B38FD0-7742-4CF7-AEF9-7C6F97D11BF2}" srcOrd="0" destOrd="0" presId="urn:microsoft.com/office/officeart/2005/8/layout/lProcess1"/>
    <dgm:cxn modelId="{CA42DEF8-AC2C-4A53-AD39-C265718CA1FB}" srcId="{8F3A78B8-B06C-40EE-8FA6-52379DA75BE5}" destId="{2D6A32C4-F56C-4F18-8984-9C1B09EDDD0C}" srcOrd="0" destOrd="0" parTransId="{0ECDE96B-69F0-476B-B26C-12208DF1465D}" sibTransId="{99F9C79B-42FB-4250-AE6C-18EC87B0A20E}"/>
    <dgm:cxn modelId="{D1F37299-373E-4B59-AF57-B99577578A3A}" srcId="{584E4107-649D-492C-A75B-4F9CDD779598}" destId="{75F3D180-B205-46B6-A304-75BD566D359A}" srcOrd="7" destOrd="0" parTransId="{EAED1F20-272A-4D25-B57B-C2EFB17A4CF7}" sibTransId="{6D043587-80FE-4FEF-A723-436F270B4D4F}"/>
    <dgm:cxn modelId="{A95A52B5-876F-4BF0-895D-4ACF8038EF87}" srcId="{584E4107-649D-492C-A75B-4F9CDD779598}" destId="{12E9E471-B5EA-4532-85A6-4DE26E72F587}" srcOrd="6" destOrd="0" parTransId="{07A9735B-4B08-4AC2-B306-CE334042A675}" sibTransId="{5104536F-5119-4715-A131-0A260F2CBB62}"/>
    <dgm:cxn modelId="{2BC40560-2DF3-46A8-90A6-43528BA12165}" srcId="{4108F8F9-CB52-4144-A93C-3AC673EFCE3B}" destId="{3A689FF4-8BC3-44C8-9A08-229D1B26CEF4}" srcOrd="1" destOrd="0" parTransId="{C5641B67-131E-4795-91FF-F67D497651E8}" sibTransId="{F839334E-6EF9-4402-AF79-EABDF2A8AE58}"/>
    <dgm:cxn modelId="{99A60EF3-E5BA-4D82-806A-FC697D3BD0B1}" type="presOf" srcId="{056350A8-546A-4A01-9C70-6007589CEC76}" destId="{E44DE20E-4702-4D96-B95E-10C9D15D195E}" srcOrd="0" destOrd="0" presId="urn:microsoft.com/office/officeart/2005/8/layout/lProcess1"/>
    <dgm:cxn modelId="{871EB085-67A5-4FE5-8D8B-E4B0B8439451}" type="presOf" srcId="{A6DF451A-2FF4-4F67-BC53-8DD612243A41}" destId="{9F0C43E3-13DF-42D4-8065-1A3BB547D969}" srcOrd="0" destOrd="0" presId="urn:microsoft.com/office/officeart/2005/8/layout/lProcess1"/>
    <dgm:cxn modelId="{9A2005E0-5D8D-4A05-B610-8F817A13B514}" srcId="{8F3A78B8-B06C-40EE-8FA6-52379DA75BE5}" destId="{D3F39218-9930-4E5C-B83A-FDB5E2CD1A38}" srcOrd="4" destOrd="0" parTransId="{24C07087-05B4-4437-B390-157250065738}" sibTransId="{EDDA9BF1-F1F1-4312-B687-FCA94B808F59}"/>
    <dgm:cxn modelId="{66DA3BE6-367C-4288-8736-D3FA62564F01}" srcId="{78DC1D00-36CE-4443-BC14-8A942E027E80}" destId="{092A09E1-A672-444E-A6FF-15A34F36D047}" srcOrd="3" destOrd="0" parTransId="{CE4B4CC1-13AB-4299-9990-F62561AB86F1}" sibTransId="{72795D9F-A1F2-4784-BC6D-7227C14375B5}"/>
    <dgm:cxn modelId="{C7EF95B5-5F16-427F-A3FB-4FAB9E1B6E09}" type="presOf" srcId="{D059E048-5525-431F-8911-636DD2536054}" destId="{B4A0EB6D-3A29-4F36-ACED-892F4DDB98EE}" srcOrd="0" destOrd="0" presId="urn:microsoft.com/office/officeart/2005/8/layout/lProcess1"/>
    <dgm:cxn modelId="{009AFA35-976E-486A-8AD9-E9F80C54D0E7}" srcId="{584E4107-649D-492C-A75B-4F9CDD779598}" destId="{A6DF451A-2FF4-4F67-BC53-8DD612243A41}" srcOrd="4" destOrd="0" parTransId="{0753BC65-4C7E-413A-B003-852F2A8F55A2}" sibTransId="{FAD73ED5-0102-4C30-AD75-48A66243DFAF}"/>
    <dgm:cxn modelId="{DDD9646D-F825-45DD-AA36-1AD26BB4DF18}" type="presOf" srcId="{B9020FB2-3251-48D3-931A-F9E611F472EE}" destId="{223CE8D4-1BCB-4A4A-8C1D-EFAABB29B5E4}" srcOrd="0" destOrd="0" presId="urn:microsoft.com/office/officeart/2005/8/layout/lProcess1"/>
    <dgm:cxn modelId="{5D4BE5A7-9F79-4C99-89C7-153F9AC24E2C}" type="presOf" srcId="{4108F8F9-CB52-4144-A93C-3AC673EFCE3B}" destId="{29ECB208-F041-4844-A612-F0812A541153}" srcOrd="0" destOrd="0" presId="urn:microsoft.com/office/officeart/2005/8/layout/lProcess1"/>
    <dgm:cxn modelId="{32D4C4E1-CCA6-4951-9137-06C0B5D49400}" type="presOf" srcId="{6783E692-4DAA-4DB9-AA68-B7EF25BCFC08}" destId="{303DCFE5-B8B8-4FDF-97E4-7803308AC487}" srcOrd="0" destOrd="0" presId="urn:microsoft.com/office/officeart/2005/8/layout/lProcess1"/>
    <dgm:cxn modelId="{D60FFCF3-E305-4AF2-A554-BA86147FAF83}" type="presOf" srcId="{FAD73ED5-0102-4C30-AD75-48A66243DFAF}" destId="{3257E40A-8561-496A-BD50-3E813DB932E6}" srcOrd="0" destOrd="0" presId="urn:microsoft.com/office/officeart/2005/8/layout/lProcess1"/>
    <dgm:cxn modelId="{F8D0BA30-7597-49EC-964C-EF2A8D97D308}" type="presOf" srcId="{8EC7D1E6-86C8-43F9-8940-E3490E3B6A65}" destId="{671F11F5-B6FE-47C3-855C-9441A8C32983}" srcOrd="0" destOrd="0" presId="urn:microsoft.com/office/officeart/2005/8/layout/lProcess1"/>
    <dgm:cxn modelId="{92EAA97F-655C-43BF-807A-CBE97152A633}" srcId="{8F3A78B8-B06C-40EE-8FA6-52379DA75BE5}" destId="{F8014703-66E0-40FC-85C3-5B541B6CC5FA}" srcOrd="2" destOrd="0" parTransId="{668DD1CE-8F5B-4111-895B-CBB7BCD69837}" sibTransId="{02AFB32F-70E4-4B4F-B5C6-E015C078F690}"/>
    <dgm:cxn modelId="{C570FB8C-6D81-48A7-8261-373A5C3599A1}" type="presOf" srcId="{3DA58BEA-BDA7-4A1F-BBF2-D7B248B093E2}" destId="{B4B14C34-4D70-417C-8A4F-66BC3EF8F1F4}" srcOrd="0" destOrd="0" presId="urn:microsoft.com/office/officeart/2005/8/layout/lProcess1"/>
    <dgm:cxn modelId="{A78AE7C5-D8C5-4819-AED2-8F13FF515375}" type="presOf" srcId="{D5E8C400-98D5-4A02-9E6F-8F9657B02A04}" destId="{EA5372E7-7D58-483B-8406-560CFE277D99}" srcOrd="0" destOrd="0" presId="urn:microsoft.com/office/officeart/2005/8/layout/lProcess1"/>
    <dgm:cxn modelId="{B29DCCE6-8615-4A41-B3A4-9F04EF9B8296}" type="presOf" srcId="{5C1B8504-5EB9-402D-978D-989063D0720E}" destId="{EF547409-14FE-4844-B9D0-AF240BADB031}" srcOrd="0" destOrd="0" presId="urn:microsoft.com/office/officeart/2005/8/layout/lProcess1"/>
    <dgm:cxn modelId="{71FD9CE8-68A9-4711-A092-8BF124E466FC}" srcId="{D059E048-5525-431F-8911-636DD2536054}" destId="{D5E8C400-98D5-4A02-9E6F-8F9657B02A04}" srcOrd="3" destOrd="0" parTransId="{F6E4C8CE-2949-414E-908A-80B912D61A85}" sibTransId="{631536E2-D2E3-4D76-8E0C-99EA86119D66}"/>
    <dgm:cxn modelId="{FBEF0233-5C1F-4DCA-B22A-0A5AD798E8EA}" srcId="{8F3A78B8-B06C-40EE-8FA6-52379DA75BE5}" destId="{97CBFF80-C920-4E54-AEDC-89032C822217}" srcOrd="3" destOrd="0" parTransId="{AF691468-F1BD-4356-A367-0DC037676ECB}" sibTransId="{DB10D531-0365-4B80-862C-1F248FD99027}"/>
    <dgm:cxn modelId="{1C7E38F1-14E8-4512-878B-EC195253ECBE}" type="presOf" srcId="{75F3D180-B205-46B6-A304-75BD566D359A}" destId="{5246388F-17BC-4AEC-ADC8-95797F48A82D}" srcOrd="0" destOrd="0" presId="urn:microsoft.com/office/officeart/2005/8/layout/lProcess1"/>
    <dgm:cxn modelId="{4863068D-C490-474B-B9A7-2A4D0BC35A8A}" type="presOf" srcId="{12E9E471-B5EA-4532-85A6-4DE26E72F587}" destId="{97C394A7-9DE0-4749-98E7-7A5BB7C9F8BF}" srcOrd="0" destOrd="0" presId="urn:microsoft.com/office/officeart/2005/8/layout/lProcess1"/>
    <dgm:cxn modelId="{A0425028-5A3B-4F6D-BB8F-3229E9581768}" type="presOf" srcId="{8F3A78B8-B06C-40EE-8FA6-52379DA75BE5}" destId="{C69EA1FE-5EF6-4EF0-86AC-AF7F54CEF21C}" srcOrd="0" destOrd="0" presId="urn:microsoft.com/office/officeart/2005/8/layout/lProcess1"/>
    <dgm:cxn modelId="{87A38EDE-CC43-44D2-9855-38E81CACE59A}" type="presOf" srcId="{727279AC-C69C-4470-9663-1927EBEE2113}" destId="{7395C7B5-C77D-4963-9B17-CCA40DE97EC7}" srcOrd="0" destOrd="0" presId="urn:microsoft.com/office/officeart/2005/8/layout/lProcess1"/>
    <dgm:cxn modelId="{EDD900FA-85A3-4C1C-8747-7389A9B45E1D}" type="presOf" srcId="{07397983-374C-4898-AF8A-C729F0F92AB2}" destId="{EDDCDC96-5850-4EF0-BB27-89759CD275B1}" srcOrd="0" destOrd="0" presId="urn:microsoft.com/office/officeart/2005/8/layout/lProcess1"/>
    <dgm:cxn modelId="{B25147A7-A791-456E-8198-EE67B4E804D4}" srcId="{584E4107-649D-492C-A75B-4F9CDD779598}" destId="{938B424C-A312-4AA3-B60B-1E8540810484}" srcOrd="1" destOrd="0" parTransId="{2734EE8D-1737-4D9A-986B-CC35C07C1777}" sibTransId="{D5DBFE1D-3008-4596-AAAD-2FBA343DD912}"/>
    <dgm:cxn modelId="{5C9098DD-B621-494C-99DC-5C671A17255A}" type="presOf" srcId="{D3F39218-9930-4E5C-B83A-FDB5E2CD1A38}" destId="{B3475C10-2253-45BC-AB4D-3C83B7CE7EEC}" srcOrd="0" destOrd="0" presId="urn:microsoft.com/office/officeart/2005/8/layout/lProcess1"/>
    <dgm:cxn modelId="{3CBF1C72-6641-4F11-87FE-2D254DEB6F49}" type="presOf" srcId="{2D6A32C4-F56C-4F18-8984-9C1B09EDDD0C}" destId="{CFC1703E-210D-43D4-9992-F51D8D5625AF}" srcOrd="0" destOrd="0" presId="urn:microsoft.com/office/officeart/2005/8/layout/lProcess1"/>
    <dgm:cxn modelId="{DC117BAE-7EE4-4EBC-A8C4-1D0652A83496}" type="presOf" srcId="{2F6D79ED-998D-418B-A22F-B5A374293AB9}" destId="{D67E4F9E-282E-4B2F-BBD9-BD09784C1757}" srcOrd="0" destOrd="0" presId="urn:microsoft.com/office/officeart/2005/8/layout/lProcess1"/>
    <dgm:cxn modelId="{15CE0EA2-915C-4EC2-A1C2-FB077631088B}" srcId="{D5E8C400-98D5-4A02-9E6F-8F9657B02A04}" destId="{22734E3F-6504-42B2-94A1-49F2F5D5B792}" srcOrd="2" destOrd="0" parTransId="{E4774BFD-7A58-4B2F-A4A7-40F4EEDFDC1C}" sibTransId="{0A3D6C95-53D0-4514-84CE-409B902C34A9}"/>
    <dgm:cxn modelId="{2749BED8-4478-4C58-B84E-ADA12D6C67E0}" type="presOf" srcId="{325328E1-FCB9-4E6D-896A-B3B89883ED4C}" destId="{104871FF-4D06-44D0-8EA0-A6147D326E01}" srcOrd="0" destOrd="0" presId="urn:microsoft.com/office/officeart/2005/8/layout/lProcess1"/>
    <dgm:cxn modelId="{2AF9A56D-BEB9-451A-A3F9-6929FD5F6C50}" type="presParOf" srcId="{B4A0EB6D-3A29-4F36-ACED-892F4DDB98EE}" destId="{DC1C896A-763A-42EB-B9F1-2B8526DBC7C3}" srcOrd="0" destOrd="0" presId="urn:microsoft.com/office/officeart/2005/8/layout/lProcess1"/>
    <dgm:cxn modelId="{F6844280-B170-4583-B950-A055FB04006E}" type="presParOf" srcId="{DC1C896A-763A-42EB-B9F1-2B8526DBC7C3}" destId="{E44DE20E-4702-4D96-B95E-10C9D15D195E}" srcOrd="0" destOrd="0" presId="urn:microsoft.com/office/officeart/2005/8/layout/lProcess1"/>
    <dgm:cxn modelId="{9D57ABAA-6F65-498D-B04C-B8D0F993A73B}" type="presParOf" srcId="{B4A0EB6D-3A29-4F36-ACED-892F4DDB98EE}" destId="{8CC6B6E7-AD22-4110-8EFF-764A2866CB2E}" srcOrd="1" destOrd="0" presId="urn:microsoft.com/office/officeart/2005/8/layout/lProcess1"/>
    <dgm:cxn modelId="{910052BB-9A31-4224-846E-ECABB4398197}" type="presParOf" srcId="{B4A0EB6D-3A29-4F36-ACED-892F4DDB98EE}" destId="{731A1116-6279-474F-B902-17D46FD40B03}" srcOrd="2" destOrd="0" presId="urn:microsoft.com/office/officeart/2005/8/layout/lProcess1"/>
    <dgm:cxn modelId="{311B930A-387C-4B95-AEE8-288A26AC50BB}" type="presParOf" srcId="{731A1116-6279-474F-B902-17D46FD40B03}" destId="{29ECB208-F041-4844-A612-F0812A541153}" srcOrd="0" destOrd="0" presId="urn:microsoft.com/office/officeart/2005/8/layout/lProcess1"/>
    <dgm:cxn modelId="{19267527-3861-40F1-A140-558476AB6166}" type="presParOf" srcId="{731A1116-6279-474F-B902-17D46FD40B03}" destId="{2C70EE02-CB12-446C-9816-8D6E88EAB0E0}" srcOrd="1" destOrd="0" presId="urn:microsoft.com/office/officeart/2005/8/layout/lProcess1"/>
    <dgm:cxn modelId="{579C67EE-B33B-4EA1-AA9C-966F78BB4967}" type="presParOf" srcId="{731A1116-6279-474F-B902-17D46FD40B03}" destId="{7395C7B5-C77D-4963-9B17-CCA40DE97EC7}" srcOrd="2" destOrd="0" presId="urn:microsoft.com/office/officeart/2005/8/layout/lProcess1"/>
    <dgm:cxn modelId="{C2F618CB-82EB-4C8F-A650-5159AF197C4A}" type="presParOf" srcId="{731A1116-6279-474F-B902-17D46FD40B03}" destId="{FB2B9AA0-6690-4C6F-9AB7-40CB59B88327}" srcOrd="3" destOrd="0" presId="urn:microsoft.com/office/officeart/2005/8/layout/lProcess1"/>
    <dgm:cxn modelId="{9B78801B-BA92-436C-89CF-1E8177F6DB0D}" type="presParOf" srcId="{731A1116-6279-474F-B902-17D46FD40B03}" destId="{706C99F5-6DF8-4507-BFEA-EC114DDE2B36}" srcOrd="4" destOrd="0" presId="urn:microsoft.com/office/officeart/2005/8/layout/lProcess1"/>
    <dgm:cxn modelId="{00F8E9E6-6CC2-4C0E-82C7-DAB315247A68}" type="presParOf" srcId="{731A1116-6279-474F-B902-17D46FD40B03}" destId="{8A59887A-4237-4F8F-B74E-7120058F2746}" srcOrd="5" destOrd="0" presId="urn:microsoft.com/office/officeart/2005/8/layout/lProcess1"/>
    <dgm:cxn modelId="{D51BEB18-EA34-437E-A9EF-ED23A54A1315}" type="presParOf" srcId="{731A1116-6279-474F-B902-17D46FD40B03}" destId="{EDDCDC96-5850-4EF0-BB27-89759CD275B1}" srcOrd="6" destOrd="0" presId="urn:microsoft.com/office/officeart/2005/8/layout/lProcess1"/>
    <dgm:cxn modelId="{95B16E37-D7CC-4D88-B6F9-3890133D4B3A}" type="presParOf" srcId="{731A1116-6279-474F-B902-17D46FD40B03}" destId="{730C7D71-0115-4313-B343-726875B3A0BC}" srcOrd="7" destOrd="0" presId="urn:microsoft.com/office/officeart/2005/8/layout/lProcess1"/>
    <dgm:cxn modelId="{BA09272D-0ED6-4A64-9A4F-25EABA27C008}" type="presParOf" srcId="{731A1116-6279-474F-B902-17D46FD40B03}" destId="{AD8E6317-7C66-4AC8-A596-311C0938EB5C}" srcOrd="8" destOrd="0" presId="urn:microsoft.com/office/officeart/2005/8/layout/lProcess1"/>
    <dgm:cxn modelId="{DB72AD54-9CE0-4C06-9DD5-DA0CD8432092}" type="presParOf" srcId="{B4A0EB6D-3A29-4F36-ACED-892F4DDB98EE}" destId="{093FBAD2-438F-424C-8331-857126D01D2D}" srcOrd="3" destOrd="0" presId="urn:microsoft.com/office/officeart/2005/8/layout/lProcess1"/>
    <dgm:cxn modelId="{B74D024A-9E86-446A-908D-DF46984166E8}" type="presParOf" srcId="{B4A0EB6D-3A29-4F36-ACED-892F4DDB98EE}" destId="{F4D2297D-AF39-47E6-A971-B4C870015BB1}" srcOrd="4" destOrd="0" presId="urn:microsoft.com/office/officeart/2005/8/layout/lProcess1"/>
    <dgm:cxn modelId="{B90E20A4-8C90-4913-9A0D-96D366739B1A}" type="presParOf" srcId="{F4D2297D-AF39-47E6-A971-B4C870015BB1}" destId="{C69EA1FE-5EF6-4EF0-86AC-AF7F54CEF21C}" srcOrd="0" destOrd="0" presId="urn:microsoft.com/office/officeart/2005/8/layout/lProcess1"/>
    <dgm:cxn modelId="{FBDEB076-96E4-4B98-8759-7F9712852E12}" type="presParOf" srcId="{F4D2297D-AF39-47E6-A971-B4C870015BB1}" destId="{4020373B-6382-4F29-B6D5-9D9935E895C5}" srcOrd="1" destOrd="0" presId="urn:microsoft.com/office/officeart/2005/8/layout/lProcess1"/>
    <dgm:cxn modelId="{9ED81EB2-052C-48A9-BBD2-9868C4EDF29B}" type="presParOf" srcId="{F4D2297D-AF39-47E6-A971-B4C870015BB1}" destId="{CFC1703E-210D-43D4-9992-F51D8D5625AF}" srcOrd="2" destOrd="0" presId="urn:microsoft.com/office/officeart/2005/8/layout/lProcess1"/>
    <dgm:cxn modelId="{1BBA97DE-7C35-4989-AE2B-94D61D2BBBBD}" type="presParOf" srcId="{F4D2297D-AF39-47E6-A971-B4C870015BB1}" destId="{AE981776-6182-4D6F-AB1B-1654C49FF69F}" srcOrd="3" destOrd="0" presId="urn:microsoft.com/office/officeart/2005/8/layout/lProcess1"/>
    <dgm:cxn modelId="{9A23E8F8-3759-44C9-9DDE-B991C4DA2A73}" type="presParOf" srcId="{F4D2297D-AF39-47E6-A971-B4C870015BB1}" destId="{D8C6852B-2E82-4F31-B712-5AFEB7900488}" srcOrd="4" destOrd="0" presId="urn:microsoft.com/office/officeart/2005/8/layout/lProcess1"/>
    <dgm:cxn modelId="{81C7BBA0-0E47-4F04-83EA-B5D68AB9A1D2}" type="presParOf" srcId="{F4D2297D-AF39-47E6-A971-B4C870015BB1}" destId="{11591E4B-478E-4209-B427-3C9C26AE28AC}" srcOrd="5" destOrd="0" presId="urn:microsoft.com/office/officeart/2005/8/layout/lProcess1"/>
    <dgm:cxn modelId="{69F8F718-5301-400A-9891-EBC04A574732}" type="presParOf" srcId="{F4D2297D-AF39-47E6-A971-B4C870015BB1}" destId="{CF1B9832-9445-4679-9691-DD9D8EBC56A9}" srcOrd="6" destOrd="0" presId="urn:microsoft.com/office/officeart/2005/8/layout/lProcess1"/>
    <dgm:cxn modelId="{984AFC7F-479B-4F6B-9990-5419190A859F}" type="presParOf" srcId="{F4D2297D-AF39-47E6-A971-B4C870015BB1}" destId="{414219BC-6719-4C09-A673-69C6B213AEAC}" srcOrd="7" destOrd="0" presId="urn:microsoft.com/office/officeart/2005/8/layout/lProcess1"/>
    <dgm:cxn modelId="{CB250362-5BEA-48F8-BC5C-6BE4D323D270}" type="presParOf" srcId="{F4D2297D-AF39-47E6-A971-B4C870015BB1}" destId="{D822E744-6CA9-4B88-A696-1175BA4572D2}" srcOrd="8" destOrd="0" presId="urn:microsoft.com/office/officeart/2005/8/layout/lProcess1"/>
    <dgm:cxn modelId="{D94160BF-6580-4264-8D77-6F37409049A7}" type="presParOf" srcId="{F4D2297D-AF39-47E6-A971-B4C870015BB1}" destId="{4613AF60-E72C-4818-94FA-6A9741B5AFDB}" srcOrd="9" destOrd="0" presId="urn:microsoft.com/office/officeart/2005/8/layout/lProcess1"/>
    <dgm:cxn modelId="{1E4504AC-B460-484A-927F-679B8C05F297}" type="presParOf" srcId="{F4D2297D-AF39-47E6-A971-B4C870015BB1}" destId="{B3475C10-2253-45BC-AB4D-3C83B7CE7EEC}" srcOrd="10" destOrd="0" presId="urn:microsoft.com/office/officeart/2005/8/layout/lProcess1"/>
    <dgm:cxn modelId="{F6CF68B1-96A8-4463-BA5B-ED4DB10E4757}" type="presParOf" srcId="{B4A0EB6D-3A29-4F36-ACED-892F4DDB98EE}" destId="{18A4FC8D-23FE-4668-91EA-31ED49881F5F}" srcOrd="5" destOrd="0" presId="urn:microsoft.com/office/officeart/2005/8/layout/lProcess1"/>
    <dgm:cxn modelId="{16775953-0DED-45A3-9834-35283AFF1F1F}" type="presParOf" srcId="{B4A0EB6D-3A29-4F36-ACED-892F4DDB98EE}" destId="{5D156E0B-506C-4B07-AA4E-8DB90DA953A6}" srcOrd="6" destOrd="0" presId="urn:microsoft.com/office/officeart/2005/8/layout/lProcess1"/>
    <dgm:cxn modelId="{9C205423-640A-4B6E-8DEF-D934649C4A1E}" type="presParOf" srcId="{5D156E0B-506C-4B07-AA4E-8DB90DA953A6}" destId="{EA5372E7-7D58-483B-8406-560CFE277D99}" srcOrd="0" destOrd="0" presId="urn:microsoft.com/office/officeart/2005/8/layout/lProcess1"/>
    <dgm:cxn modelId="{451D3100-2297-4365-BA18-FE57AD5A9EDD}" type="presParOf" srcId="{5D156E0B-506C-4B07-AA4E-8DB90DA953A6}" destId="{58D0E40D-C27D-47C0-A4E4-0A008DF6D383}" srcOrd="1" destOrd="0" presId="urn:microsoft.com/office/officeart/2005/8/layout/lProcess1"/>
    <dgm:cxn modelId="{E8C7598B-550F-4E06-A89A-2660E171C369}" type="presParOf" srcId="{5D156E0B-506C-4B07-AA4E-8DB90DA953A6}" destId="{5E7AA1A9-0D7A-4ADB-8EF4-16322150F5E1}" srcOrd="2" destOrd="0" presId="urn:microsoft.com/office/officeart/2005/8/layout/lProcess1"/>
    <dgm:cxn modelId="{13650381-6207-4E69-8E3A-8E1E07317C86}" type="presParOf" srcId="{5D156E0B-506C-4B07-AA4E-8DB90DA953A6}" destId="{C9F53086-F0C7-4B02-AB19-E81A2C4DE119}" srcOrd="3" destOrd="0" presId="urn:microsoft.com/office/officeart/2005/8/layout/lProcess1"/>
    <dgm:cxn modelId="{9FEDAD45-7179-4B01-B2D7-F77D9604F090}" type="presParOf" srcId="{5D156E0B-506C-4B07-AA4E-8DB90DA953A6}" destId="{2967E3A0-EDD1-425B-9C1F-5870BEC6AB1A}" srcOrd="4" destOrd="0" presId="urn:microsoft.com/office/officeart/2005/8/layout/lProcess1"/>
    <dgm:cxn modelId="{04268478-2F63-4308-B901-3A1F2806FE74}" type="presParOf" srcId="{5D156E0B-506C-4B07-AA4E-8DB90DA953A6}" destId="{0AE1825A-040F-4C4C-82FA-B5290DA8531C}" srcOrd="5" destOrd="0" presId="urn:microsoft.com/office/officeart/2005/8/layout/lProcess1"/>
    <dgm:cxn modelId="{E270FD28-5451-4C8A-91DC-281BDD3A3107}" type="presParOf" srcId="{5D156E0B-506C-4B07-AA4E-8DB90DA953A6}" destId="{20C1CE54-BF06-4139-B266-3FF2D09D4570}" srcOrd="6" destOrd="0" presId="urn:microsoft.com/office/officeart/2005/8/layout/lProcess1"/>
    <dgm:cxn modelId="{832465D7-BADF-47C9-8153-C57F665457E0}" type="presParOf" srcId="{B4A0EB6D-3A29-4F36-ACED-892F4DDB98EE}" destId="{B2487970-A2A8-4566-B0B0-BFD8114A5FC0}" srcOrd="7" destOrd="0" presId="urn:microsoft.com/office/officeart/2005/8/layout/lProcess1"/>
    <dgm:cxn modelId="{5EBC45D8-6F28-44FC-A4C8-FAE399F5F11A}" type="presParOf" srcId="{B4A0EB6D-3A29-4F36-ACED-892F4DDB98EE}" destId="{5D6C3D74-B2E7-4F9D-8391-6D64EACECB18}" srcOrd="8" destOrd="0" presId="urn:microsoft.com/office/officeart/2005/8/layout/lProcess1"/>
    <dgm:cxn modelId="{7F6E60D7-3E42-4569-B6E5-C646DB690446}" type="presParOf" srcId="{5D6C3D74-B2E7-4F9D-8391-6D64EACECB18}" destId="{A13E092D-52E7-427B-8E62-C9E57C2B67DC}" srcOrd="0" destOrd="0" presId="urn:microsoft.com/office/officeart/2005/8/layout/lProcess1"/>
    <dgm:cxn modelId="{DD3D7B17-B442-4E6D-8405-6AE4740087DA}" type="presParOf" srcId="{5D6C3D74-B2E7-4F9D-8391-6D64EACECB18}" destId="{6CA965B1-4511-49FA-B6BD-D25FFCA0E9DD}" srcOrd="1" destOrd="0" presId="urn:microsoft.com/office/officeart/2005/8/layout/lProcess1"/>
    <dgm:cxn modelId="{48D52959-0C24-4058-B1DE-9C869B0ACC9E}" type="presParOf" srcId="{5D6C3D74-B2E7-4F9D-8391-6D64EACECB18}" destId="{D67E4F9E-282E-4B2F-BBD9-BD09784C1757}" srcOrd="2" destOrd="0" presId="urn:microsoft.com/office/officeart/2005/8/layout/lProcess1"/>
    <dgm:cxn modelId="{01CA55D8-B5CF-46A1-8CA0-3EFF7E117444}" type="presParOf" srcId="{5D6C3D74-B2E7-4F9D-8391-6D64EACECB18}" destId="{F0D1989E-7910-433D-95FC-C2D624A90BF5}" srcOrd="3" destOrd="0" presId="urn:microsoft.com/office/officeart/2005/8/layout/lProcess1"/>
    <dgm:cxn modelId="{47039F08-1FDB-4A5F-83CB-13F5AE677343}" type="presParOf" srcId="{5D6C3D74-B2E7-4F9D-8391-6D64EACECB18}" destId="{FBCCE587-2EF6-4340-935D-1F23139C486D}" srcOrd="4" destOrd="0" presId="urn:microsoft.com/office/officeart/2005/8/layout/lProcess1"/>
    <dgm:cxn modelId="{E78BD646-C6E0-4F7E-8BED-386E03919E99}" type="presParOf" srcId="{5D6C3D74-B2E7-4F9D-8391-6D64EACECB18}" destId="{A23CC2E3-E8D1-465D-8C5F-5F8F76B6CF84}" srcOrd="5" destOrd="0" presId="urn:microsoft.com/office/officeart/2005/8/layout/lProcess1"/>
    <dgm:cxn modelId="{0CC4B551-A1DE-4F1E-9AAE-F7A8FF4EE428}" type="presParOf" srcId="{5D6C3D74-B2E7-4F9D-8391-6D64EACECB18}" destId="{9662F8CB-A933-4275-8B19-1CE698F0EBA7}" srcOrd="6" destOrd="0" presId="urn:microsoft.com/office/officeart/2005/8/layout/lProcess1"/>
    <dgm:cxn modelId="{4F1759AB-939C-4D13-925A-C669EFA7AE56}" type="presParOf" srcId="{5D6C3D74-B2E7-4F9D-8391-6D64EACECB18}" destId="{A99E0DD4-9735-46DA-B044-5F0B0F76A9B8}" srcOrd="7" destOrd="0" presId="urn:microsoft.com/office/officeart/2005/8/layout/lProcess1"/>
    <dgm:cxn modelId="{88A5FDBC-F238-4AD5-829D-D42ED85EB3D6}" type="presParOf" srcId="{5D6C3D74-B2E7-4F9D-8391-6D64EACECB18}" destId="{4CE62498-1EF0-46C5-9AC0-1F34B385BE62}" srcOrd="8" destOrd="0" presId="urn:microsoft.com/office/officeart/2005/8/layout/lProcess1"/>
    <dgm:cxn modelId="{AFC16427-1B8D-44B0-926A-713F6FCD2C43}" type="presParOf" srcId="{B4A0EB6D-3A29-4F36-ACED-892F4DDB98EE}" destId="{685C13ED-5CFB-45F3-AAAF-390D12ADC243}" srcOrd="9" destOrd="0" presId="urn:microsoft.com/office/officeart/2005/8/layout/lProcess1"/>
    <dgm:cxn modelId="{48BF2D26-0EAB-4915-A502-E89CDD779308}" type="presParOf" srcId="{B4A0EB6D-3A29-4F36-ACED-892F4DDB98EE}" destId="{780B5893-70CA-4C60-821B-B5B8A469F546}" srcOrd="10" destOrd="0" presId="urn:microsoft.com/office/officeart/2005/8/layout/lProcess1"/>
    <dgm:cxn modelId="{E66C1399-DAC4-4E6E-9028-CCAA5D96A45A}" type="presParOf" srcId="{780B5893-70CA-4C60-821B-B5B8A469F546}" destId="{B13DB7A8-5FCC-42EF-925A-4525D7BC5B3C}" srcOrd="0" destOrd="0" presId="urn:microsoft.com/office/officeart/2005/8/layout/lProcess1"/>
    <dgm:cxn modelId="{831437C3-4B43-4D5A-9CBC-C7BA01D45029}" type="presParOf" srcId="{780B5893-70CA-4C60-821B-B5B8A469F546}" destId="{B4B14C34-4D70-417C-8A4F-66BC3EF8F1F4}" srcOrd="1" destOrd="0" presId="urn:microsoft.com/office/officeart/2005/8/layout/lProcess1"/>
    <dgm:cxn modelId="{D73BE4C2-2E36-4593-88CA-BD96D4295ADB}" type="presParOf" srcId="{780B5893-70CA-4C60-821B-B5B8A469F546}" destId="{671F11F5-B6FE-47C3-855C-9441A8C32983}" srcOrd="2" destOrd="0" presId="urn:microsoft.com/office/officeart/2005/8/layout/lProcess1"/>
    <dgm:cxn modelId="{87B04361-18F5-4FFE-989B-A65B9A99DEFF}" type="presParOf" srcId="{780B5893-70CA-4C60-821B-B5B8A469F546}" destId="{104871FF-4D06-44D0-8EA0-A6147D326E01}" srcOrd="3" destOrd="0" presId="urn:microsoft.com/office/officeart/2005/8/layout/lProcess1"/>
    <dgm:cxn modelId="{780670E2-EEA7-47E9-8E35-2C2691E9D4F9}" type="presParOf" srcId="{780B5893-70CA-4C60-821B-B5B8A469F546}" destId="{8EAC3C8E-9B04-4EAC-9495-8BB6BAEAEED2}" srcOrd="4" destOrd="0" presId="urn:microsoft.com/office/officeart/2005/8/layout/lProcess1"/>
    <dgm:cxn modelId="{548891AE-78E0-4F27-B28C-895D7A05C439}" type="presParOf" srcId="{780B5893-70CA-4C60-821B-B5B8A469F546}" destId="{A1C3BCE5-EE7E-4EF8-B1A9-20883688EA96}" srcOrd="5" destOrd="0" presId="urn:microsoft.com/office/officeart/2005/8/layout/lProcess1"/>
    <dgm:cxn modelId="{1C730636-9F40-435D-AE68-421F554AC103}" type="presParOf" srcId="{780B5893-70CA-4C60-821B-B5B8A469F546}" destId="{92B38FD0-7742-4CF7-AEF9-7C6F97D11BF2}" srcOrd="6" destOrd="0" presId="urn:microsoft.com/office/officeart/2005/8/layout/lProcess1"/>
    <dgm:cxn modelId="{6DA97A57-4F35-44DE-A9E7-27DB34E012C9}" type="presParOf" srcId="{780B5893-70CA-4C60-821B-B5B8A469F546}" destId="{EF547409-14FE-4844-B9D0-AF240BADB031}" srcOrd="7" destOrd="0" presId="urn:microsoft.com/office/officeart/2005/8/layout/lProcess1"/>
    <dgm:cxn modelId="{4DEB01BC-7B7D-46D6-8EAF-6004D3B32477}" type="presParOf" srcId="{780B5893-70CA-4C60-821B-B5B8A469F546}" destId="{3F99997E-E7C0-4D6A-9A66-060535DD5C12}" srcOrd="8" destOrd="0" presId="urn:microsoft.com/office/officeart/2005/8/layout/lProcess1"/>
    <dgm:cxn modelId="{C521C97D-6450-46AB-898C-B491767CAAE8}" type="presParOf" srcId="{780B5893-70CA-4C60-821B-B5B8A469F546}" destId="{EA324B66-00CE-4295-B28A-7305A3FE55FA}" srcOrd="9" destOrd="0" presId="urn:microsoft.com/office/officeart/2005/8/layout/lProcess1"/>
    <dgm:cxn modelId="{BA1F1C01-624F-4B2E-B0A0-17B0E911687F}" type="presParOf" srcId="{780B5893-70CA-4C60-821B-B5B8A469F546}" destId="{9F0C43E3-13DF-42D4-8065-1A3BB547D969}" srcOrd="10" destOrd="0" presId="urn:microsoft.com/office/officeart/2005/8/layout/lProcess1"/>
    <dgm:cxn modelId="{D3C3A8C9-31D0-48F8-AE72-96F7D217C821}" type="presParOf" srcId="{780B5893-70CA-4C60-821B-B5B8A469F546}" destId="{3257E40A-8561-496A-BD50-3E813DB932E6}" srcOrd="11" destOrd="0" presId="urn:microsoft.com/office/officeart/2005/8/layout/lProcess1"/>
    <dgm:cxn modelId="{9845A8A8-179E-442B-8F52-CE454B28EFFE}" type="presParOf" srcId="{780B5893-70CA-4C60-821B-B5B8A469F546}" destId="{C3832D30-3513-4367-BEFE-9F5F55947F06}" srcOrd="12" destOrd="0" presId="urn:microsoft.com/office/officeart/2005/8/layout/lProcess1"/>
    <dgm:cxn modelId="{DF29F59F-0231-43A0-B9AD-4CB71A38BEC2}" type="presParOf" srcId="{780B5893-70CA-4C60-821B-B5B8A469F546}" destId="{1238BCBE-7D2D-4315-9C25-611DC3E821F7}" srcOrd="13" destOrd="0" presId="urn:microsoft.com/office/officeart/2005/8/layout/lProcess1"/>
    <dgm:cxn modelId="{6C6D8763-F6A8-4E94-8145-72CFFC9AC68E}" type="presParOf" srcId="{780B5893-70CA-4C60-821B-B5B8A469F546}" destId="{97C394A7-9DE0-4749-98E7-7A5BB7C9F8BF}" srcOrd="14" destOrd="0" presId="urn:microsoft.com/office/officeart/2005/8/layout/lProcess1"/>
    <dgm:cxn modelId="{6FE89D93-4F14-4DAF-9B10-AF673742EAD4}" type="presParOf" srcId="{780B5893-70CA-4C60-821B-B5B8A469F546}" destId="{6B1AF316-9D43-44FD-8BFA-47FBA9AE202C}" srcOrd="15" destOrd="0" presId="urn:microsoft.com/office/officeart/2005/8/layout/lProcess1"/>
    <dgm:cxn modelId="{9B4C15B9-1F6D-40B2-9FC0-CD5B34E8D6D9}" type="presParOf" srcId="{780B5893-70CA-4C60-821B-B5B8A469F546}" destId="{5246388F-17BC-4AEC-ADC8-95797F48A82D}" srcOrd="16" destOrd="0" presId="urn:microsoft.com/office/officeart/2005/8/layout/lProcess1"/>
    <dgm:cxn modelId="{C02A5AA4-218A-4B92-B5F8-04831771BF53}" type="presParOf" srcId="{B4A0EB6D-3A29-4F36-ACED-892F4DDB98EE}" destId="{06F7BF31-1DE3-4015-9451-9859BD88DBE9}" srcOrd="11" destOrd="0" presId="urn:microsoft.com/office/officeart/2005/8/layout/lProcess1"/>
    <dgm:cxn modelId="{2E21C298-5E1C-4814-93BD-3D2E9610CD39}" type="presParOf" srcId="{B4A0EB6D-3A29-4F36-ACED-892F4DDB98EE}" destId="{4E01C6C0-1135-4BB8-A4FF-BC40F51D84D9}" srcOrd="12" destOrd="0" presId="urn:microsoft.com/office/officeart/2005/8/layout/lProcess1"/>
    <dgm:cxn modelId="{2EB9654C-E8A4-43CB-960F-89473A4D2634}" type="presParOf" srcId="{4E01C6C0-1135-4BB8-A4FF-BC40F51D84D9}" destId="{71F47064-E87E-49E1-8547-7A29013CF348}" srcOrd="0" destOrd="0" presId="urn:microsoft.com/office/officeart/2005/8/layout/lProcess1"/>
    <dgm:cxn modelId="{23CA3616-ACA2-4A08-9397-FDFFD73888F1}" type="presParOf" srcId="{4E01C6C0-1135-4BB8-A4FF-BC40F51D84D9}" destId="{223CE8D4-1BCB-4A4A-8C1D-EFAABB29B5E4}" srcOrd="1" destOrd="0" presId="urn:microsoft.com/office/officeart/2005/8/layout/lProcess1"/>
    <dgm:cxn modelId="{741190E7-8B5D-45A5-AFFE-CA1DE9183FF9}" type="presParOf" srcId="{4E01C6C0-1135-4BB8-A4FF-BC40F51D84D9}" destId="{95E08834-5DE2-4656-A092-6F2EA29800E1}" srcOrd="2" destOrd="0" presId="urn:microsoft.com/office/officeart/2005/8/layout/lProcess1"/>
    <dgm:cxn modelId="{889DA059-0E0A-477C-BA15-B8D946D5FF63}" type="presParOf" srcId="{4E01C6C0-1135-4BB8-A4FF-BC40F51D84D9}" destId="{EDB8C0BF-87FB-4FF0-A58C-28D5A6D6DBEA}" srcOrd="3" destOrd="0" presId="urn:microsoft.com/office/officeart/2005/8/layout/lProcess1"/>
    <dgm:cxn modelId="{FEDE8ECB-2E39-443E-9350-DD5FC2054A5C}" type="presParOf" srcId="{4E01C6C0-1135-4BB8-A4FF-BC40F51D84D9}" destId="{303DCFE5-B8B8-4FDF-97E4-7803308AC487}" srcOrd="4" destOrd="0" presId="urn:microsoft.com/office/officeart/2005/8/layout/lProcess1"/>
    <dgm:cxn modelId="{265B1CAF-2CD6-4023-83DC-0BDDD1114EFB}" type="presParOf" srcId="{4E01C6C0-1135-4BB8-A4FF-BC40F51D84D9}" destId="{6C4780BE-6A5E-4D05-853B-3A21BE84CD89}" srcOrd="5" destOrd="0" presId="urn:microsoft.com/office/officeart/2005/8/layout/lProcess1"/>
    <dgm:cxn modelId="{4ACF48E9-2C7C-4A38-9E4C-94742E47BB69}" type="presParOf" srcId="{4E01C6C0-1135-4BB8-A4FF-BC40F51D84D9}" destId="{6016D349-8146-48EB-B0FE-3E6931392D28}" srcOrd="6" destOrd="0" presId="urn:microsoft.com/office/officeart/2005/8/layout/lProcess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D059E048-5525-431F-8911-636DD2536054}" type="doc">
      <dgm:prSet loTypeId="urn:microsoft.com/office/officeart/2005/8/layout/arrow2" loCatId="process" qsTypeId="urn:microsoft.com/office/officeart/2005/8/quickstyle/simple1" qsCatId="simple" csTypeId="urn:microsoft.com/office/officeart/2005/8/colors/accent1_2" csCatId="accent1" phldr="1"/>
      <dgm:spPr/>
      <dgm:t>
        <a:bodyPr/>
        <a:lstStyle/>
        <a:p>
          <a:endParaRPr lang="sv-SE"/>
        </a:p>
      </dgm:t>
    </dgm:pt>
    <dgm:pt modelId="{4108F8F9-CB52-4144-A93C-3AC673EFCE3B}">
      <dgm:prSet phldrT="[Text]" custT="1"/>
      <dgm:spPr/>
      <dgm:t>
        <a:bodyPr/>
        <a:lstStyle/>
        <a:p>
          <a:r>
            <a:rPr lang="sv-SE" sz="1200" b="1"/>
            <a:t>WP2 Development of a tool-kit for the Total Concept method application</a:t>
          </a:r>
        </a:p>
      </dgm:t>
    </dgm:pt>
    <dgm:pt modelId="{03EEA473-DBD5-455E-A22C-478D178936C2}" type="parTrans" cxnId="{694CBD39-3569-4CC2-B1A6-2828C6BE013D}">
      <dgm:prSet/>
      <dgm:spPr/>
      <dgm:t>
        <a:bodyPr/>
        <a:lstStyle/>
        <a:p>
          <a:endParaRPr lang="sv-SE" sz="4000"/>
        </a:p>
      </dgm:t>
    </dgm:pt>
    <dgm:pt modelId="{677A7E70-AD98-45D4-B69A-4A3A8DA2A245}" type="sibTrans" cxnId="{694CBD39-3569-4CC2-B1A6-2828C6BE013D}">
      <dgm:prSet custT="1"/>
      <dgm:spPr/>
      <dgm:t>
        <a:bodyPr/>
        <a:lstStyle/>
        <a:p>
          <a:endParaRPr lang="sv-SE" sz="1100"/>
        </a:p>
      </dgm:t>
    </dgm:pt>
    <dgm:pt modelId="{727279AC-C69C-4470-9663-1927EBEE2113}">
      <dgm:prSet phldrT="[Text]" custT="1"/>
      <dgm:spPr/>
      <dgm:t>
        <a:bodyPr/>
        <a:lstStyle/>
        <a:p>
          <a:r>
            <a:rPr lang="sv-SE" sz="1200"/>
            <a:t>Task 2.1 Development of information materials and carrying out internal training</a:t>
          </a:r>
        </a:p>
      </dgm:t>
    </dgm:pt>
    <dgm:pt modelId="{04226E39-D334-456D-8F48-B832BAF647AB}" type="parTrans" cxnId="{8854C1C8-4616-42EF-B085-A7980698A84E}">
      <dgm:prSet/>
      <dgm:spPr/>
      <dgm:t>
        <a:bodyPr/>
        <a:lstStyle/>
        <a:p>
          <a:endParaRPr lang="sv-SE" sz="4000"/>
        </a:p>
      </dgm:t>
    </dgm:pt>
    <dgm:pt modelId="{E9A6BD58-4976-42A1-964A-0A1D280CFB3E}" type="sibTrans" cxnId="{8854C1C8-4616-42EF-B085-A7980698A84E}">
      <dgm:prSet/>
      <dgm:spPr/>
      <dgm:t>
        <a:bodyPr/>
        <a:lstStyle/>
        <a:p>
          <a:endParaRPr lang="sv-SE" sz="4000"/>
        </a:p>
      </dgm:t>
    </dgm:pt>
    <dgm:pt modelId="{8F3A78B8-B06C-40EE-8FA6-52379DA75BE5}">
      <dgm:prSet phldrT="[Text]" custT="1"/>
      <dgm:spPr/>
      <dgm:t>
        <a:bodyPr/>
        <a:lstStyle/>
        <a:p>
          <a:r>
            <a:rPr lang="sv-SE" sz="1200" b="1"/>
            <a:t> WP3 National pilot projects</a:t>
          </a:r>
        </a:p>
      </dgm:t>
    </dgm:pt>
    <dgm:pt modelId="{DAA250AE-8676-46DC-B077-C79B7F20366A}" type="parTrans" cxnId="{8FBED51B-EFFF-4927-B8FB-1A98ACF03A8A}">
      <dgm:prSet/>
      <dgm:spPr/>
      <dgm:t>
        <a:bodyPr/>
        <a:lstStyle/>
        <a:p>
          <a:endParaRPr lang="sv-SE" sz="4000"/>
        </a:p>
      </dgm:t>
    </dgm:pt>
    <dgm:pt modelId="{0E501014-A7E7-4F09-8611-F9897A325BD8}" type="sibTrans" cxnId="{8FBED51B-EFFF-4927-B8FB-1A98ACF03A8A}">
      <dgm:prSet custT="1"/>
      <dgm:spPr/>
      <dgm:t>
        <a:bodyPr/>
        <a:lstStyle/>
        <a:p>
          <a:endParaRPr lang="sv-SE" sz="1100"/>
        </a:p>
      </dgm:t>
    </dgm:pt>
    <dgm:pt modelId="{2D6A32C4-F56C-4F18-8984-9C1B09EDDD0C}">
      <dgm:prSet phldrT="[Text]" custT="1"/>
      <dgm:spPr/>
      <dgm:t>
        <a:bodyPr/>
        <a:lstStyle/>
        <a:p>
          <a:r>
            <a:rPr lang="sv-SE" sz="1200"/>
            <a:t>Task 3.1 The selection of buildings for pilot studies</a:t>
          </a:r>
        </a:p>
      </dgm:t>
    </dgm:pt>
    <dgm:pt modelId="{0ECDE96B-69F0-476B-B26C-12208DF1465D}" type="parTrans" cxnId="{CA42DEF8-AC2C-4A53-AD39-C265718CA1FB}">
      <dgm:prSet/>
      <dgm:spPr/>
      <dgm:t>
        <a:bodyPr/>
        <a:lstStyle/>
        <a:p>
          <a:endParaRPr lang="sv-SE" sz="4000"/>
        </a:p>
      </dgm:t>
    </dgm:pt>
    <dgm:pt modelId="{99F9C79B-42FB-4250-AE6C-18EC87B0A20E}" type="sibTrans" cxnId="{CA42DEF8-AC2C-4A53-AD39-C265718CA1FB}">
      <dgm:prSet/>
      <dgm:spPr/>
      <dgm:t>
        <a:bodyPr/>
        <a:lstStyle/>
        <a:p>
          <a:endParaRPr lang="sv-SE" sz="4000"/>
        </a:p>
      </dgm:t>
    </dgm:pt>
    <dgm:pt modelId="{3A689FF4-8BC3-44C8-9A08-229D1B26CEF4}">
      <dgm:prSet phldrT="[Text]" custT="1"/>
      <dgm:spPr/>
      <dgm:t>
        <a:bodyPr/>
        <a:lstStyle/>
        <a:p>
          <a:r>
            <a:rPr lang="sv-SE" sz="1200"/>
            <a:t>Task 2.2 Breaking the non-technical barriers</a:t>
          </a:r>
        </a:p>
      </dgm:t>
    </dgm:pt>
    <dgm:pt modelId="{C5641B67-131E-4795-91FF-F67D497651E8}" type="parTrans" cxnId="{2BC40560-2DF3-46A8-90A6-43528BA12165}">
      <dgm:prSet/>
      <dgm:spPr/>
      <dgm:t>
        <a:bodyPr/>
        <a:lstStyle/>
        <a:p>
          <a:endParaRPr lang="sv-SE" sz="4000"/>
        </a:p>
      </dgm:t>
    </dgm:pt>
    <dgm:pt modelId="{F839334E-6EF9-4402-AF79-EABDF2A8AE58}" type="sibTrans" cxnId="{2BC40560-2DF3-46A8-90A6-43528BA12165}">
      <dgm:prSet/>
      <dgm:spPr/>
      <dgm:t>
        <a:bodyPr/>
        <a:lstStyle/>
        <a:p>
          <a:endParaRPr lang="sv-SE" sz="4000"/>
        </a:p>
      </dgm:t>
    </dgm:pt>
    <dgm:pt modelId="{07397983-374C-4898-AF8A-C729F0F92AB2}">
      <dgm:prSet phldrT="[Text]" custT="1"/>
      <dgm:spPr/>
      <dgm:t>
        <a:bodyPr/>
        <a:lstStyle/>
        <a:p>
          <a:r>
            <a:rPr lang="sv-SE" sz="1200"/>
            <a:t>Task 2.3 Survey of the local conditions and prerequisites for Total Concept implementation</a:t>
          </a:r>
        </a:p>
      </dgm:t>
    </dgm:pt>
    <dgm:pt modelId="{C18C972B-A49C-4E0F-B682-A4CB5345323E}" type="parTrans" cxnId="{C8985283-71D5-4857-A209-4EF5694BAA1F}">
      <dgm:prSet/>
      <dgm:spPr/>
      <dgm:t>
        <a:bodyPr/>
        <a:lstStyle/>
        <a:p>
          <a:endParaRPr lang="sv-SE" sz="4000"/>
        </a:p>
      </dgm:t>
    </dgm:pt>
    <dgm:pt modelId="{1460D2DE-148D-461E-BE60-14BD01304A88}" type="sibTrans" cxnId="{C8985283-71D5-4857-A209-4EF5694BAA1F}">
      <dgm:prSet/>
      <dgm:spPr/>
      <dgm:t>
        <a:bodyPr/>
        <a:lstStyle/>
        <a:p>
          <a:endParaRPr lang="sv-SE" sz="4000"/>
        </a:p>
      </dgm:t>
    </dgm:pt>
    <dgm:pt modelId="{1907D3FC-7F77-46F8-8FAB-65A2C89083A8}">
      <dgm:prSet phldrT="[Text]" custT="1"/>
      <dgm:spPr/>
      <dgm:t>
        <a:bodyPr/>
        <a:lstStyle/>
        <a:p>
          <a:r>
            <a:rPr lang="sv-SE" sz="1200"/>
            <a:t>Task 2.4 Development of a tool-kit for Total Concept implementation</a:t>
          </a:r>
        </a:p>
      </dgm:t>
    </dgm:pt>
    <dgm:pt modelId="{E1719E00-02F5-44E5-BFB6-8D8125069E06}" type="parTrans" cxnId="{830392C6-5A23-4674-9880-FE1B6301AAF6}">
      <dgm:prSet/>
      <dgm:spPr/>
      <dgm:t>
        <a:bodyPr/>
        <a:lstStyle/>
        <a:p>
          <a:endParaRPr lang="sv-SE" sz="4000"/>
        </a:p>
      </dgm:t>
    </dgm:pt>
    <dgm:pt modelId="{6E5500DB-11EF-4EDD-94AD-30935BE5988A}" type="sibTrans" cxnId="{830392C6-5A23-4674-9880-FE1B6301AAF6}">
      <dgm:prSet/>
      <dgm:spPr/>
      <dgm:t>
        <a:bodyPr/>
        <a:lstStyle/>
        <a:p>
          <a:endParaRPr lang="sv-SE" sz="4000"/>
        </a:p>
      </dgm:t>
    </dgm:pt>
    <dgm:pt modelId="{018DC4C8-2945-470D-AE02-34D3966CD2CB}">
      <dgm:prSet phldrT="[Text]" custT="1"/>
      <dgm:spPr/>
      <dgm:t>
        <a:bodyPr/>
        <a:lstStyle/>
        <a:p>
          <a:r>
            <a:rPr lang="sv-SE" sz="1200"/>
            <a:t>Task 3.2 Involvement of stakeholders and key actors</a:t>
          </a:r>
        </a:p>
      </dgm:t>
    </dgm:pt>
    <dgm:pt modelId="{A8A5BB29-E398-4302-817F-AA73350D9321}" type="parTrans" cxnId="{2699BB22-D30B-4A18-B457-6DEB526B5B2E}">
      <dgm:prSet/>
      <dgm:spPr/>
      <dgm:t>
        <a:bodyPr/>
        <a:lstStyle/>
        <a:p>
          <a:endParaRPr lang="sv-SE" sz="4000"/>
        </a:p>
      </dgm:t>
    </dgm:pt>
    <dgm:pt modelId="{0A814C8B-BFB5-4168-9CEA-96084BED7D06}" type="sibTrans" cxnId="{2699BB22-D30B-4A18-B457-6DEB526B5B2E}">
      <dgm:prSet/>
      <dgm:spPr/>
      <dgm:t>
        <a:bodyPr/>
        <a:lstStyle/>
        <a:p>
          <a:endParaRPr lang="sv-SE" sz="4000"/>
        </a:p>
      </dgm:t>
    </dgm:pt>
    <dgm:pt modelId="{D5E8C400-98D5-4A02-9E6F-8F9657B02A04}">
      <dgm:prSet phldrT="[Text]" custT="1"/>
      <dgm:spPr/>
      <dgm:t>
        <a:bodyPr/>
        <a:lstStyle/>
        <a:p>
          <a:r>
            <a:rPr lang="sv-SE" sz="1200" b="1"/>
            <a:t>WP4 Evaluation and recommendations</a:t>
          </a:r>
        </a:p>
      </dgm:t>
    </dgm:pt>
    <dgm:pt modelId="{F6E4C8CE-2949-414E-908A-80B912D61A85}" type="parTrans" cxnId="{71FD9CE8-68A9-4711-A092-8BF124E466FC}">
      <dgm:prSet/>
      <dgm:spPr/>
      <dgm:t>
        <a:bodyPr/>
        <a:lstStyle/>
        <a:p>
          <a:endParaRPr lang="sv-SE" sz="4000"/>
        </a:p>
      </dgm:t>
    </dgm:pt>
    <dgm:pt modelId="{631536E2-D2E3-4D76-8E0C-99EA86119D66}" type="sibTrans" cxnId="{71FD9CE8-68A9-4711-A092-8BF124E466FC}">
      <dgm:prSet custT="1"/>
      <dgm:spPr/>
      <dgm:t>
        <a:bodyPr/>
        <a:lstStyle/>
        <a:p>
          <a:endParaRPr lang="sv-SE" sz="1100"/>
        </a:p>
      </dgm:t>
    </dgm:pt>
    <dgm:pt modelId="{F8014703-66E0-40FC-85C3-5B541B6CC5FA}">
      <dgm:prSet phldrT="[Text]" custT="1"/>
      <dgm:spPr/>
      <dgm:t>
        <a:bodyPr/>
        <a:lstStyle/>
        <a:p>
          <a:r>
            <a:rPr lang="sv-SE" sz="1200"/>
            <a:t>Task 3.3 Carrying out a demonstration project</a:t>
          </a:r>
        </a:p>
      </dgm:t>
    </dgm:pt>
    <dgm:pt modelId="{668DD1CE-8F5B-4111-895B-CBB7BCD69837}" type="parTrans" cxnId="{92EAA97F-655C-43BF-807A-CBE97152A633}">
      <dgm:prSet/>
      <dgm:spPr/>
      <dgm:t>
        <a:bodyPr/>
        <a:lstStyle/>
        <a:p>
          <a:endParaRPr lang="sv-SE" sz="4000"/>
        </a:p>
      </dgm:t>
    </dgm:pt>
    <dgm:pt modelId="{02AFB32F-70E4-4B4F-B5C6-E015C078F690}" type="sibTrans" cxnId="{92EAA97F-655C-43BF-807A-CBE97152A633}">
      <dgm:prSet/>
      <dgm:spPr/>
      <dgm:t>
        <a:bodyPr/>
        <a:lstStyle/>
        <a:p>
          <a:endParaRPr lang="sv-SE" sz="4000"/>
        </a:p>
      </dgm:t>
    </dgm:pt>
    <dgm:pt modelId="{97CBFF80-C920-4E54-AEDC-89032C822217}">
      <dgm:prSet phldrT="[Text]" custT="1"/>
      <dgm:spPr/>
      <dgm:t>
        <a:bodyPr/>
        <a:lstStyle/>
        <a:p>
          <a:r>
            <a:rPr lang="sv-SE" sz="1200"/>
            <a:t>Task 3.4 Implementation of Step 1 in pilot study buildings</a:t>
          </a:r>
        </a:p>
      </dgm:t>
    </dgm:pt>
    <dgm:pt modelId="{AF691468-F1BD-4356-A367-0DC037676ECB}" type="parTrans" cxnId="{FBEF0233-5C1F-4DCA-B22A-0A5AD798E8EA}">
      <dgm:prSet/>
      <dgm:spPr/>
      <dgm:t>
        <a:bodyPr/>
        <a:lstStyle/>
        <a:p>
          <a:endParaRPr lang="sv-SE" sz="4000"/>
        </a:p>
      </dgm:t>
    </dgm:pt>
    <dgm:pt modelId="{DB10D531-0365-4B80-862C-1F248FD99027}" type="sibTrans" cxnId="{FBEF0233-5C1F-4DCA-B22A-0A5AD798E8EA}">
      <dgm:prSet/>
      <dgm:spPr/>
      <dgm:t>
        <a:bodyPr/>
        <a:lstStyle/>
        <a:p>
          <a:endParaRPr lang="sv-SE" sz="4000"/>
        </a:p>
      </dgm:t>
    </dgm:pt>
    <dgm:pt modelId="{D3F39218-9930-4E5C-B83A-FDB5E2CD1A38}">
      <dgm:prSet phldrT="[Text]" custT="1"/>
      <dgm:spPr/>
      <dgm:t>
        <a:bodyPr/>
        <a:lstStyle/>
        <a:p>
          <a:r>
            <a:rPr lang="sv-SE" sz="1200"/>
            <a:t>Task 3.5 Implementation of Step 2 and Step 3 in pilot study buildings </a:t>
          </a:r>
        </a:p>
      </dgm:t>
    </dgm:pt>
    <dgm:pt modelId="{24C07087-05B4-4437-B390-157250065738}" type="parTrans" cxnId="{9A2005E0-5D8D-4A05-B610-8F817A13B514}">
      <dgm:prSet/>
      <dgm:spPr/>
      <dgm:t>
        <a:bodyPr/>
        <a:lstStyle/>
        <a:p>
          <a:endParaRPr lang="sv-SE" sz="4000"/>
        </a:p>
      </dgm:t>
    </dgm:pt>
    <dgm:pt modelId="{EDDA9BF1-F1F1-4312-B687-FCA94B808F59}" type="sibTrans" cxnId="{9A2005E0-5D8D-4A05-B610-8F817A13B514}">
      <dgm:prSet/>
      <dgm:spPr/>
      <dgm:t>
        <a:bodyPr/>
        <a:lstStyle/>
        <a:p>
          <a:endParaRPr lang="sv-SE" sz="4000"/>
        </a:p>
      </dgm:t>
    </dgm:pt>
    <dgm:pt modelId="{78DC1D00-36CE-4443-BC14-8A942E027E80}">
      <dgm:prSet phldrT="[Text]" custT="1"/>
      <dgm:spPr/>
      <dgm:t>
        <a:bodyPr/>
        <a:lstStyle/>
        <a:p>
          <a:r>
            <a:rPr lang="sv-SE" sz="1200" b="1"/>
            <a:t>WP5 Implementation and training on national level</a:t>
          </a:r>
        </a:p>
      </dgm:t>
    </dgm:pt>
    <dgm:pt modelId="{6BEF4394-6AEA-434C-BC6A-A90F11FFA0F4}" type="parTrans" cxnId="{11BF1009-200B-41BF-9759-23532DC6697B}">
      <dgm:prSet/>
      <dgm:spPr/>
      <dgm:t>
        <a:bodyPr/>
        <a:lstStyle/>
        <a:p>
          <a:endParaRPr lang="sv-SE" sz="4000"/>
        </a:p>
      </dgm:t>
    </dgm:pt>
    <dgm:pt modelId="{BBE4C75B-5C60-4BA8-A55C-1054C398999C}" type="sibTrans" cxnId="{11BF1009-200B-41BF-9759-23532DC6697B}">
      <dgm:prSet custT="1"/>
      <dgm:spPr/>
      <dgm:t>
        <a:bodyPr/>
        <a:lstStyle/>
        <a:p>
          <a:endParaRPr lang="sv-SE" sz="1100"/>
        </a:p>
      </dgm:t>
    </dgm:pt>
    <dgm:pt modelId="{584E4107-649D-492C-A75B-4F9CDD779598}">
      <dgm:prSet phldrT="[Text]" custT="1"/>
      <dgm:spPr/>
      <dgm:t>
        <a:bodyPr/>
        <a:lstStyle/>
        <a:p>
          <a:r>
            <a:rPr lang="sv-SE" sz="1200" b="1"/>
            <a:t>WP6 Communication and dissemination activities</a:t>
          </a:r>
        </a:p>
      </dgm:t>
    </dgm:pt>
    <dgm:pt modelId="{15300EF9-8DDF-4E02-B0E1-5277FE774FA6}" type="parTrans" cxnId="{DB6A4F59-FE73-40D1-98C0-67181ADA9295}">
      <dgm:prSet/>
      <dgm:spPr/>
      <dgm:t>
        <a:bodyPr/>
        <a:lstStyle/>
        <a:p>
          <a:endParaRPr lang="sv-SE" sz="4000"/>
        </a:p>
      </dgm:t>
    </dgm:pt>
    <dgm:pt modelId="{748C7616-F163-49F2-86BE-DA51FD92DF5E}" type="sibTrans" cxnId="{DB6A4F59-FE73-40D1-98C0-67181ADA9295}">
      <dgm:prSet/>
      <dgm:spPr/>
      <dgm:t>
        <a:bodyPr/>
        <a:lstStyle/>
        <a:p>
          <a:endParaRPr lang="sv-SE" sz="4000"/>
        </a:p>
      </dgm:t>
    </dgm:pt>
    <dgm:pt modelId="{17ED1039-5299-414A-A273-F41E8B5EF7E4}">
      <dgm:prSet phldrT="[Text]" custT="1"/>
      <dgm:spPr/>
      <dgm:t>
        <a:bodyPr/>
        <a:lstStyle/>
        <a:p>
          <a:r>
            <a:rPr lang="sv-SE" sz="1200"/>
            <a:t>Task 4.1 National evaluations of the pilot studies</a:t>
          </a:r>
        </a:p>
      </dgm:t>
    </dgm:pt>
    <dgm:pt modelId="{49312C89-2E18-43D2-A77B-8A9F716948A4}" type="parTrans" cxnId="{15A0C454-47D3-4036-BD2A-75F35D0CACFE}">
      <dgm:prSet/>
      <dgm:spPr/>
      <dgm:t>
        <a:bodyPr/>
        <a:lstStyle/>
        <a:p>
          <a:endParaRPr lang="sv-SE" sz="4000"/>
        </a:p>
      </dgm:t>
    </dgm:pt>
    <dgm:pt modelId="{5D4FADB7-8994-4249-8592-066396D02F0E}" type="sibTrans" cxnId="{15A0C454-47D3-4036-BD2A-75F35D0CACFE}">
      <dgm:prSet/>
      <dgm:spPr/>
      <dgm:t>
        <a:bodyPr/>
        <a:lstStyle/>
        <a:p>
          <a:endParaRPr lang="sv-SE" sz="4000"/>
        </a:p>
      </dgm:t>
    </dgm:pt>
    <dgm:pt modelId="{FE184539-ABCD-4DA1-A1D8-6C7A281BEAEA}">
      <dgm:prSet phldrT="[Text]" custT="1"/>
      <dgm:spPr/>
      <dgm:t>
        <a:bodyPr/>
        <a:lstStyle/>
        <a:p>
          <a:r>
            <a:rPr lang="sv-SE" sz="1200"/>
            <a:t>Task 4.2 Development of national guidelines and improvements in the Total Concept tool-kit</a:t>
          </a:r>
        </a:p>
      </dgm:t>
    </dgm:pt>
    <dgm:pt modelId="{14BFAD25-0C5D-49DF-9B25-929263F36285}" type="parTrans" cxnId="{A7A61689-D0C9-448F-B47A-5E3D61841956}">
      <dgm:prSet/>
      <dgm:spPr/>
      <dgm:t>
        <a:bodyPr/>
        <a:lstStyle/>
        <a:p>
          <a:endParaRPr lang="sv-SE" sz="4000"/>
        </a:p>
      </dgm:t>
    </dgm:pt>
    <dgm:pt modelId="{902AF14A-36DB-472F-8686-C80A0CF2743E}" type="sibTrans" cxnId="{A7A61689-D0C9-448F-B47A-5E3D61841956}">
      <dgm:prSet/>
      <dgm:spPr/>
      <dgm:t>
        <a:bodyPr/>
        <a:lstStyle/>
        <a:p>
          <a:endParaRPr lang="sv-SE" sz="4000"/>
        </a:p>
      </dgm:t>
    </dgm:pt>
    <dgm:pt modelId="{22734E3F-6504-42B2-94A1-49F2F5D5B792}">
      <dgm:prSet phldrT="[Text]" custT="1"/>
      <dgm:spPr/>
      <dgm:t>
        <a:bodyPr/>
        <a:lstStyle/>
        <a:p>
          <a:r>
            <a:rPr lang="sv-SE" sz="1200"/>
            <a:t>Task 4.3 Overall recommendations for Total Concept method implementation on an European scale</a:t>
          </a:r>
        </a:p>
      </dgm:t>
    </dgm:pt>
    <dgm:pt modelId="{E4774BFD-7A58-4B2F-A4A7-40F4EEDFDC1C}" type="parTrans" cxnId="{15CE0EA2-915C-4EC2-A1C2-FB077631088B}">
      <dgm:prSet/>
      <dgm:spPr/>
      <dgm:t>
        <a:bodyPr/>
        <a:lstStyle/>
        <a:p>
          <a:endParaRPr lang="sv-SE" sz="4000"/>
        </a:p>
      </dgm:t>
    </dgm:pt>
    <dgm:pt modelId="{0A3D6C95-53D0-4514-84CE-409B902C34A9}" type="sibTrans" cxnId="{15CE0EA2-915C-4EC2-A1C2-FB077631088B}">
      <dgm:prSet/>
      <dgm:spPr/>
      <dgm:t>
        <a:bodyPr/>
        <a:lstStyle/>
        <a:p>
          <a:endParaRPr lang="sv-SE" sz="4000"/>
        </a:p>
      </dgm:t>
    </dgm:pt>
    <dgm:pt modelId="{2F6D79ED-998D-418B-A22F-B5A374293AB9}">
      <dgm:prSet phldrT="[Text]" custT="1"/>
      <dgm:spPr/>
      <dgm:t>
        <a:bodyPr/>
        <a:lstStyle/>
        <a:p>
          <a:r>
            <a:rPr lang="sv-SE" sz="1200"/>
            <a:t>Task 5.1 Development of the training materials</a:t>
          </a:r>
        </a:p>
      </dgm:t>
    </dgm:pt>
    <dgm:pt modelId="{62D6E11A-796F-4F36-A7C7-87D6D49B6DF5}" type="parTrans" cxnId="{68AAD86A-B154-4738-A61B-6B0CA142E6C0}">
      <dgm:prSet/>
      <dgm:spPr/>
      <dgm:t>
        <a:bodyPr/>
        <a:lstStyle/>
        <a:p>
          <a:endParaRPr lang="sv-SE" sz="4000"/>
        </a:p>
      </dgm:t>
    </dgm:pt>
    <dgm:pt modelId="{FF409A9D-A033-4ABE-B047-FE8AFA1D587B}" type="sibTrans" cxnId="{68AAD86A-B154-4738-A61B-6B0CA142E6C0}">
      <dgm:prSet/>
      <dgm:spPr/>
      <dgm:t>
        <a:bodyPr/>
        <a:lstStyle/>
        <a:p>
          <a:endParaRPr lang="sv-SE" sz="4000"/>
        </a:p>
      </dgm:t>
    </dgm:pt>
    <dgm:pt modelId="{D398D318-15A8-4A17-9278-3F250C795D7F}">
      <dgm:prSet phldrT="[Text]" custT="1"/>
      <dgm:spPr/>
      <dgm:t>
        <a:bodyPr/>
        <a:lstStyle/>
        <a:p>
          <a:r>
            <a:rPr lang="sv-SE" sz="1200"/>
            <a:t>Task 5.2 National training courses on the Total Concept method </a:t>
          </a:r>
        </a:p>
      </dgm:t>
    </dgm:pt>
    <dgm:pt modelId="{5E9288EB-AB82-44C7-AE01-1D95CA204B20}" type="parTrans" cxnId="{4A470040-A852-40AB-B741-B34D1E82B00A}">
      <dgm:prSet/>
      <dgm:spPr/>
      <dgm:t>
        <a:bodyPr/>
        <a:lstStyle/>
        <a:p>
          <a:endParaRPr lang="sv-SE" sz="4000"/>
        </a:p>
      </dgm:t>
    </dgm:pt>
    <dgm:pt modelId="{0DA6000F-2FD4-4A7D-9BE7-74053AF0B3DD}" type="sibTrans" cxnId="{4A470040-A852-40AB-B741-B34D1E82B00A}">
      <dgm:prSet/>
      <dgm:spPr/>
      <dgm:t>
        <a:bodyPr/>
        <a:lstStyle/>
        <a:p>
          <a:endParaRPr lang="sv-SE" sz="4000"/>
        </a:p>
      </dgm:t>
    </dgm:pt>
    <dgm:pt modelId="{34373322-B3E9-4B80-AF73-6E369D48C5AB}">
      <dgm:prSet phldrT="[Text]" custT="1"/>
      <dgm:spPr/>
      <dgm:t>
        <a:bodyPr/>
        <a:lstStyle/>
        <a:p>
          <a:r>
            <a:rPr lang="sv-SE" sz="1200"/>
            <a:t>Task 5.3 Establishing help desk for Total Concept method implementation</a:t>
          </a:r>
        </a:p>
      </dgm:t>
    </dgm:pt>
    <dgm:pt modelId="{65734316-EFC6-4724-B726-EA5C7CF8BC94}" type="parTrans" cxnId="{3F00CCED-4FF7-436B-AFAF-F5F7AF3B420A}">
      <dgm:prSet/>
      <dgm:spPr/>
      <dgm:t>
        <a:bodyPr/>
        <a:lstStyle/>
        <a:p>
          <a:endParaRPr lang="sv-SE" sz="4000"/>
        </a:p>
      </dgm:t>
    </dgm:pt>
    <dgm:pt modelId="{80C5571C-E8A8-443F-9741-320962EA99AD}" type="sibTrans" cxnId="{3F00CCED-4FF7-436B-AFAF-F5F7AF3B420A}">
      <dgm:prSet/>
      <dgm:spPr/>
      <dgm:t>
        <a:bodyPr/>
        <a:lstStyle/>
        <a:p>
          <a:endParaRPr lang="sv-SE" sz="4000"/>
        </a:p>
      </dgm:t>
    </dgm:pt>
    <dgm:pt modelId="{092A09E1-A672-444E-A6FF-15A34F36D047}">
      <dgm:prSet phldrT="[Text]" custT="1"/>
      <dgm:spPr/>
      <dgm:t>
        <a:bodyPr/>
        <a:lstStyle/>
        <a:p>
          <a:r>
            <a:rPr lang="sv-SE" sz="1200"/>
            <a:t>Task 5.4 Planning the continuation of the trainings and knowledge transfer beyond project frames</a:t>
          </a:r>
        </a:p>
      </dgm:t>
    </dgm:pt>
    <dgm:pt modelId="{CE4B4CC1-13AB-4299-9990-F62561AB86F1}" type="parTrans" cxnId="{66DA3BE6-367C-4288-8736-D3FA62564F01}">
      <dgm:prSet/>
      <dgm:spPr/>
      <dgm:t>
        <a:bodyPr/>
        <a:lstStyle/>
        <a:p>
          <a:endParaRPr lang="sv-SE" sz="4000"/>
        </a:p>
      </dgm:t>
    </dgm:pt>
    <dgm:pt modelId="{72795D9F-A1F2-4784-BC6D-7227C14375B5}" type="sibTrans" cxnId="{66DA3BE6-367C-4288-8736-D3FA62564F01}">
      <dgm:prSet/>
      <dgm:spPr/>
      <dgm:t>
        <a:bodyPr/>
        <a:lstStyle/>
        <a:p>
          <a:endParaRPr lang="sv-SE" sz="4000"/>
        </a:p>
      </dgm:t>
    </dgm:pt>
    <dgm:pt modelId="{8EC7D1E6-86C8-43F9-8940-E3490E3B6A65}">
      <dgm:prSet phldrT="[Text]" custT="1"/>
      <dgm:spPr/>
      <dgm:t>
        <a:bodyPr/>
        <a:lstStyle/>
        <a:p>
          <a:r>
            <a:rPr lang="sv-SE" sz="1200"/>
            <a:t>Task 6.1 Dissemination and communication plan</a:t>
          </a:r>
        </a:p>
      </dgm:t>
    </dgm:pt>
    <dgm:pt modelId="{3DA58BEA-BDA7-4A1F-BBF2-D7B248B093E2}" type="parTrans" cxnId="{B6411BD8-9715-4BCD-8D25-FEEF00376572}">
      <dgm:prSet/>
      <dgm:spPr/>
      <dgm:t>
        <a:bodyPr/>
        <a:lstStyle/>
        <a:p>
          <a:endParaRPr lang="sv-SE" sz="4000"/>
        </a:p>
      </dgm:t>
    </dgm:pt>
    <dgm:pt modelId="{325328E1-FCB9-4E6D-896A-B3B89883ED4C}" type="sibTrans" cxnId="{B6411BD8-9715-4BCD-8D25-FEEF00376572}">
      <dgm:prSet/>
      <dgm:spPr/>
      <dgm:t>
        <a:bodyPr/>
        <a:lstStyle/>
        <a:p>
          <a:endParaRPr lang="sv-SE" sz="4000"/>
        </a:p>
      </dgm:t>
    </dgm:pt>
    <dgm:pt modelId="{938B424C-A312-4AA3-B60B-1E8540810484}">
      <dgm:prSet phldrT="[Text]" custT="1"/>
      <dgm:spPr/>
      <dgm:t>
        <a:bodyPr/>
        <a:lstStyle/>
        <a:p>
          <a:r>
            <a:rPr lang="sv-SE" sz="1200"/>
            <a:t>Task 6.2 Establishing a project website</a:t>
          </a:r>
        </a:p>
      </dgm:t>
    </dgm:pt>
    <dgm:pt modelId="{2734EE8D-1737-4D9A-986B-CC35C07C1777}" type="parTrans" cxnId="{B25147A7-A791-456E-8198-EE67B4E804D4}">
      <dgm:prSet/>
      <dgm:spPr/>
      <dgm:t>
        <a:bodyPr/>
        <a:lstStyle/>
        <a:p>
          <a:endParaRPr lang="sv-SE" sz="4000"/>
        </a:p>
      </dgm:t>
    </dgm:pt>
    <dgm:pt modelId="{D5DBFE1D-3008-4596-AAAD-2FBA343DD912}" type="sibTrans" cxnId="{B25147A7-A791-456E-8198-EE67B4E804D4}">
      <dgm:prSet/>
      <dgm:spPr/>
      <dgm:t>
        <a:bodyPr/>
        <a:lstStyle/>
        <a:p>
          <a:endParaRPr lang="sv-SE" sz="4000"/>
        </a:p>
      </dgm:t>
    </dgm:pt>
    <dgm:pt modelId="{0116394E-A258-4F38-9073-78D6A987DEC1}">
      <dgm:prSet phldrT="[Text]" custT="1"/>
      <dgm:spPr/>
      <dgm:t>
        <a:bodyPr/>
        <a:lstStyle/>
        <a:p>
          <a:r>
            <a:rPr lang="sv-SE" sz="1200"/>
            <a:t>Task 6.3 Production of dissemination materials</a:t>
          </a:r>
        </a:p>
      </dgm:t>
    </dgm:pt>
    <dgm:pt modelId="{0B517EAE-9E40-4A75-BCF5-964419AB3D89}" type="parTrans" cxnId="{F8BC9278-995A-4A4B-A046-AF51682BB85C}">
      <dgm:prSet/>
      <dgm:spPr/>
      <dgm:t>
        <a:bodyPr/>
        <a:lstStyle/>
        <a:p>
          <a:endParaRPr lang="sv-SE" sz="4000"/>
        </a:p>
      </dgm:t>
    </dgm:pt>
    <dgm:pt modelId="{5C1B8504-5EB9-402D-978D-989063D0720E}" type="sibTrans" cxnId="{F8BC9278-995A-4A4B-A046-AF51682BB85C}">
      <dgm:prSet/>
      <dgm:spPr/>
      <dgm:t>
        <a:bodyPr/>
        <a:lstStyle/>
        <a:p>
          <a:endParaRPr lang="sv-SE" sz="4000"/>
        </a:p>
      </dgm:t>
    </dgm:pt>
    <dgm:pt modelId="{C0223E49-5D68-48E3-B024-B370E42D9394}">
      <dgm:prSet phldrT="[Text]" custT="1"/>
      <dgm:spPr/>
      <dgm:t>
        <a:bodyPr/>
        <a:lstStyle/>
        <a:p>
          <a:r>
            <a:rPr lang="sv-SE" sz="1200"/>
            <a:t>Task 6.4 Seminars for the stakeholders in the target groups</a:t>
          </a:r>
        </a:p>
      </dgm:t>
    </dgm:pt>
    <dgm:pt modelId="{881ABF56-3FF2-48F1-8855-70EF3DACE0B3}" type="parTrans" cxnId="{9658627B-CF17-4EF7-9406-24D769BC81D3}">
      <dgm:prSet/>
      <dgm:spPr/>
      <dgm:t>
        <a:bodyPr/>
        <a:lstStyle/>
        <a:p>
          <a:endParaRPr lang="sv-SE" sz="4000"/>
        </a:p>
      </dgm:t>
    </dgm:pt>
    <dgm:pt modelId="{21BFC04C-FFA5-4647-9F92-16F06224A31C}" type="sibTrans" cxnId="{9658627B-CF17-4EF7-9406-24D769BC81D3}">
      <dgm:prSet/>
      <dgm:spPr/>
      <dgm:t>
        <a:bodyPr/>
        <a:lstStyle/>
        <a:p>
          <a:endParaRPr lang="sv-SE" sz="4000"/>
        </a:p>
      </dgm:t>
    </dgm:pt>
    <dgm:pt modelId="{A6DF451A-2FF4-4F67-BC53-8DD612243A41}">
      <dgm:prSet phldrT="[Text]" custT="1"/>
      <dgm:spPr/>
      <dgm:t>
        <a:bodyPr/>
        <a:lstStyle/>
        <a:p>
          <a:r>
            <a:rPr lang="sv-SE" sz="1200"/>
            <a:t>Task 6.5 Total Concept working meetings</a:t>
          </a:r>
        </a:p>
      </dgm:t>
    </dgm:pt>
    <dgm:pt modelId="{0753BC65-4C7E-413A-B003-852F2A8F55A2}" type="parTrans" cxnId="{009AFA35-976E-486A-8AD9-E9F80C54D0E7}">
      <dgm:prSet/>
      <dgm:spPr/>
      <dgm:t>
        <a:bodyPr/>
        <a:lstStyle/>
        <a:p>
          <a:endParaRPr lang="sv-SE" sz="4000"/>
        </a:p>
      </dgm:t>
    </dgm:pt>
    <dgm:pt modelId="{FAD73ED5-0102-4C30-AD75-48A66243DFAF}" type="sibTrans" cxnId="{009AFA35-976E-486A-8AD9-E9F80C54D0E7}">
      <dgm:prSet/>
      <dgm:spPr/>
      <dgm:t>
        <a:bodyPr/>
        <a:lstStyle/>
        <a:p>
          <a:endParaRPr lang="sv-SE" sz="4000"/>
        </a:p>
      </dgm:t>
    </dgm:pt>
    <dgm:pt modelId="{FCF8FCA1-E252-4B8E-A17A-ADB836586E9B}">
      <dgm:prSet phldrT="[Text]" custT="1"/>
      <dgm:spPr/>
      <dgm:t>
        <a:bodyPr/>
        <a:lstStyle/>
        <a:p>
          <a:r>
            <a:rPr lang="sv-SE" sz="1200"/>
            <a:t>Task 6.6 Presentations at the international and national conferences, seminars and fairs</a:t>
          </a:r>
        </a:p>
      </dgm:t>
    </dgm:pt>
    <dgm:pt modelId="{C9CE5675-F4AB-43B1-9C9C-FEB909BEE941}" type="parTrans" cxnId="{0BE88980-8722-4A9D-9334-CC1033CA1E5E}">
      <dgm:prSet/>
      <dgm:spPr/>
      <dgm:t>
        <a:bodyPr/>
        <a:lstStyle/>
        <a:p>
          <a:endParaRPr lang="sv-SE" sz="4000"/>
        </a:p>
      </dgm:t>
    </dgm:pt>
    <dgm:pt modelId="{6495DF55-D251-43B0-A73E-A90ECA9BD85A}" type="sibTrans" cxnId="{0BE88980-8722-4A9D-9334-CC1033CA1E5E}">
      <dgm:prSet/>
      <dgm:spPr/>
      <dgm:t>
        <a:bodyPr/>
        <a:lstStyle/>
        <a:p>
          <a:endParaRPr lang="sv-SE" sz="4000"/>
        </a:p>
      </dgm:t>
    </dgm:pt>
    <dgm:pt modelId="{12E9E471-B5EA-4532-85A6-4DE26E72F587}">
      <dgm:prSet phldrT="[Text]" custT="1"/>
      <dgm:spPr/>
      <dgm:t>
        <a:bodyPr/>
        <a:lstStyle/>
        <a:p>
          <a:r>
            <a:rPr lang="sv-SE" sz="1200"/>
            <a:t>Task 6.7 Articles in different journals/magazines in each country</a:t>
          </a:r>
        </a:p>
      </dgm:t>
    </dgm:pt>
    <dgm:pt modelId="{07A9735B-4B08-4AC2-B306-CE334042A675}" type="parTrans" cxnId="{A95A52B5-876F-4BF0-895D-4ACF8038EF87}">
      <dgm:prSet/>
      <dgm:spPr/>
      <dgm:t>
        <a:bodyPr/>
        <a:lstStyle/>
        <a:p>
          <a:endParaRPr lang="sv-SE" sz="4000"/>
        </a:p>
      </dgm:t>
    </dgm:pt>
    <dgm:pt modelId="{5104536F-5119-4715-A131-0A260F2CBB62}" type="sibTrans" cxnId="{A95A52B5-876F-4BF0-895D-4ACF8038EF87}">
      <dgm:prSet/>
      <dgm:spPr/>
      <dgm:t>
        <a:bodyPr/>
        <a:lstStyle/>
        <a:p>
          <a:endParaRPr lang="sv-SE" sz="4000"/>
        </a:p>
      </dgm:t>
    </dgm:pt>
    <dgm:pt modelId="{75F3D180-B205-46B6-A304-75BD566D359A}">
      <dgm:prSet phldrT="[Text]" custT="1"/>
      <dgm:spPr/>
      <dgm:t>
        <a:bodyPr/>
        <a:lstStyle/>
        <a:p>
          <a:r>
            <a:rPr lang="sv-SE" sz="1200"/>
            <a:t>Task 6.8 Presentation of further dissemination beyond the project frames</a:t>
          </a:r>
        </a:p>
      </dgm:t>
    </dgm:pt>
    <dgm:pt modelId="{EAED1F20-272A-4D25-B57B-C2EFB17A4CF7}" type="parTrans" cxnId="{D1F37299-373E-4B59-AF57-B99577578A3A}">
      <dgm:prSet/>
      <dgm:spPr/>
      <dgm:t>
        <a:bodyPr/>
        <a:lstStyle/>
        <a:p>
          <a:endParaRPr lang="sv-SE" sz="4000"/>
        </a:p>
      </dgm:t>
    </dgm:pt>
    <dgm:pt modelId="{6D043587-80FE-4FEF-A723-436F270B4D4F}" type="sibTrans" cxnId="{D1F37299-373E-4B59-AF57-B99577578A3A}">
      <dgm:prSet/>
      <dgm:spPr/>
      <dgm:t>
        <a:bodyPr/>
        <a:lstStyle/>
        <a:p>
          <a:endParaRPr lang="sv-SE" sz="4000"/>
        </a:p>
      </dgm:t>
    </dgm:pt>
    <dgm:pt modelId="{33965626-074B-436E-B81B-2ABF32309340}" type="pres">
      <dgm:prSet presAssocID="{D059E048-5525-431F-8911-636DD2536054}" presName="arrowDiagram" presStyleCnt="0">
        <dgm:presLayoutVars>
          <dgm:chMax val="5"/>
          <dgm:dir/>
          <dgm:resizeHandles val="exact"/>
        </dgm:presLayoutVars>
      </dgm:prSet>
      <dgm:spPr/>
      <dgm:t>
        <a:bodyPr/>
        <a:lstStyle/>
        <a:p>
          <a:endParaRPr lang="sv-SE"/>
        </a:p>
      </dgm:t>
    </dgm:pt>
    <dgm:pt modelId="{0F28A092-71FC-4F7B-A547-A956D1E9AC06}" type="pres">
      <dgm:prSet presAssocID="{D059E048-5525-431F-8911-636DD2536054}" presName="arrow" presStyleLbl="bgShp" presStyleIdx="0" presStyleCnt="1"/>
      <dgm:spPr/>
    </dgm:pt>
    <dgm:pt modelId="{7D22A1A2-3B94-4336-8944-B0A1AC2BFB9D}" type="pres">
      <dgm:prSet presAssocID="{D059E048-5525-431F-8911-636DD2536054}" presName="arrowDiagram5" presStyleCnt="0"/>
      <dgm:spPr/>
    </dgm:pt>
    <dgm:pt modelId="{4039EEAF-9EF9-4BFC-9BDE-DEBDD963E7C1}" type="pres">
      <dgm:prSet presAssocID="{4108F8F9-CB52-4144-A93C-3AC673EFCE3B}" presName="bullet5a" presStyleLbl="node1" presStyleIdx="0" presStyleCnt="5"/>
      <dgm:spPr/>
    </dgm:pt>
    <dgm:pt modelId="{C18199E3-5153-4EB0-A0EB-2CD8DC2D473E}" type="pres">
      <dgm:prSet presAssocID="{4108F8F9-CB52-4144-A93C-3AC673EFCE3B}" presName="textBox5a" presStyleLbl="revTx" presStyleIdx="0" presStyleCnt="5" custScaleX="113120">
        <dgm:presLayoutVars>
          <dgm:bulletEnabled val="1"/>
        </dgm:presLayoutVars>
      </dgm:prSet>
      <dgm:spPr/>
      <dgm:t>
        <a:bodyPr/>
        <a:lstStyle/>
        <a:p>
          <a:endParaRPr lang="sv-SE"/>
        </a:p>
      </dgm:t>
    </dgm:pt>
    <dgm:pt modelId="{EA9E05A5-6742-44BE-9785-1F2B5780EA49}" type="pres">
      <dgm:prSet presAssocID="{8F3A78B8-B06C-40EE-8FA6-52379DA75BE5}" presName="bullet5b" presStyleLbl="node1" presStyleIdx="1" presStyleCnt="5"/>
      <dgm:spPr/>
    </dgm:pt>
    <dgm:pt modelId="{6406AE75-41A1-4281-A7CC-270E95EC6E8B}" type="pres">
      <dgm:prSet presAssocID="{8F3A78B8-B06C-40EE-8FA6-52379DA75BE5}" presName="textBox5b" presStyleLbl="revTx" presStyleIdx="1" presStyleCnt="5">
        <dgm:presLayoutVars>
          <dgm:bulletEnabled val="1"/>
        </dgm:presLayoutVars>
      </dgm:prSet>
      <dgm:spPr/>
      <dgm:t>
        <a:bodyPr/>
        <a:lstStyle/>
        <a:p>
          <a:endParaRPr lang="sv-SE"/>
        </a:p>
      </dgm:t>
    </dgm:pt>
    <dgm:pt modelId="{AF90165A-AD8B-431F-BF52-E0F9C4DE37C8}" type="pres">
      <dgm:prSet presAssocID="{D5E8C400-98D5-4A02-9E6F-8F9657B02A04}" presName="bullet5c" presStyleLbl="node1" presStyleIdx="2" presStyleCnt="5"/>
      <dgm:spPr/>
    </dgm:pt>
    <dgm:pt modelId="{055D20C1-90F4-442E-BD2F-17D22B7B7F3C}" type="pres">
      <dgm:prSet presAssocID="{D5E8C400-98D5-4A02-9E6F-8F9657B02A04}" presName="textBox5c" presStyleLbl="revTx" presStyleIdx="2" presStyleCnt="5">
        <dgm:presLayoutVars>
          <dgm:bulletEnabled val="1"/>
        </dgm:presLayoutVars>
      </dgm:prSet>
      <dgm:spPr/>
      <dgm:t>
        <a:bodyPr/>
        <a:lstStyle/>
        <a:p>
          <a:endParaRPr lang="sv-SE"/>
        </a:p>
      </dgm:t>
    </dgm:pt>
    <dgm:pt modelId="{4151570B-7719-416C-932E-6EB27658B1DB}" type="pres">
      <dgm:prSet presAssocID="{78DC1D00-36CE-4443-BC14-8A942E027E80}" presName="bullet5d" presStyleLbl="node1" presStyleIdx="3" presStyleCnt="5"/>
      <dgm:spPr/>
    </dgm:pt>
    <dgm:pt modelId="{92BB8854-B834-44AD-94DF-D5A5AE8BA825}" type="pres">
      <dgm:prSet presAssocID="{78DC1D00-36CE-4443-BC14-8A942E027E80}" presName="textBox5d" presStyleLbl="revTx" presStyleIdx="3" presStyleCnt="5">
        <dgm:presLayoutVars>
          <dgm:bulletEnabled val="1"/>
        </dgm:presLayoutVars>
      </dgm:prSet>
      <dgm:spPr/>
      <dgm:t>
        <a:bodyPr/>
        <a:lstStyle/>
        <a:p>
          <a:endParaRPr lang="sv-SE"/>
        </a:p>
      </dgm:t>
    </dgm:pt>
    <dgm:pt modelId="{3D65BF8A-BC7E-4354-BF34-CF8B4C112B3A}" type="pres">
      <dgm:prSet presAssocID="{584E4107-649D-492C-A75B-4F9CDD779598}" presName="bullet5e" presStyleLbl="node1" presStyleIdx="4" presStyleCnt="5"/>
      <dgm:spPr/>
    </dgm:pt>
    <dgm:pt modelId="{0044A7B9-F539-4450-BAF8-343555F7C0DF}" type="pres">
      <dgm:prSet presAssocID="{584E4107-649D-492C-A75B-4F9CDD779598}" presName="textBox5e" presStyleLbl="revTx" presStyleIdx="4" presStyleCnt="5">
        <dgm:presLayoutVars>
          <dgm:bulletEnabled val="1"/>
        </dgm:presLayoutVars>
      </dgm:prSet>
      <dgm:spPr/>
      <dgm:t>
        <a:bodyPr/>
        <a:lstStyle/>
        <a:p>
          <a:endParaRPr lang="sv-SE"/>
        </a:p>
      </dgm:t>
    </dgm:pt>
  </dgm:ptLst>
  <dgm:cxnLst>
    <dgm:cxn modelId="{B6411BD8-9715-4BCD-8D25-FEEF00376572}" srcId="{584E4107-649D-492C-A75B-4F9CDD779598}" destId="{8EC7D1E6-86C8-43F9-8940-E3490E3B6A65}" srcOrd="0" destOrd="0" parTransId="{3DA58BEA-BDA7-4A1F-BBF2-D7B248B093E2}" sibTransId="{325328E1-FCB9-4E6D-896A-B3B89883ED4C}"/>
    <dgm:cxn modelId="{83555BE6-B174-4342-8937-82C9CCEA00CE}" type="presOf" srcId="{092A09E1-A672-444E-A6FF-15A34F36D047}" destId="{92BB8854-B834-44AD-94DF-D5A5AE8BA825}" srcOrd="0" destOrd="4" presId="urn:microsoft.com/office/officeart/2005/8/layout/arrow2"/>
    <dgm:cxn modelId="{15CE0EA2-915C-4EC2-A1C2-FB077631088B}" srcId="{D5E8C400-98D5-4A02-9E6F-8F9657B02A04}" destId="{22734E3F-6504-42B2-94A1-49F2F5D5B792}" srcOrd="2" destOrd="0" parTransId="{E4774BFD-7A58-4B2F-A4A7-40F4EEDFDC1C}" sibTransId="{0A3D6C95-53D0-4514-84CE-409B902C34A9}"/>
    <dgm:cxn modelId="{05606901-2750-442B-BA55-6B5E8A3C3BD2}" type="presOf" srcId="{4108F8F9-CB52-4144-A93C-3AC673EFCE3B}" destId="{C18199E3-5153-4EB0-A0EB-2CD8DC2D473E}" srcOrd="0" destOrd="0" presId="urn:microsoft.com/office/officeart/2005/8/layout/arrow2"/>
    <dgm:cxn modelId="{61D56FB2-6A82-4229-9022-F225B9DA0D5D}" type="presOf" srcId="{584E4107-649D-492C-A75B-4F9CDD779598}" destId="{0044A7B9-F539-4450-BAF8-343555F7C0DF}" srcOrd="0" destOrd="0" presId="urn:microsoft.com/office/officeart/2005/8/layout/arrow2"/>
    <dgm:cxn modelId="{EB0C6A22-14FD-4D0D-8733-E4DA16BD311D}" type="presOf" srcId="{938B424C-A312-4AA3-B60B-1E8540810484}" destId="{0044A7B9-F539-4450-BAF8-343555F7C0DF}" srcOrd="0" destOrd="2" presId="urn:microsoft.com/office/officeart/2005/8/layout/arrow2"/>
    <dgm:cxn modelId="{830392C6-5A23-4674-9880-FE1B6301AAF6}" srcId="{4108F8F9-CB52-4144-A93C-3AC673EFCE3B}" destId="{1907D3FC-7F77-46F8-8FAB-65A2C89083A8}" srcOrd="3" destOrd="0" parTransId="{E1719E00-02F5-44E5-BFB6-8D8125069E06}" sibTransId="{6E5500DB-11EF-4EDD-94AD-30935BE5988A}"/>
    <dgm:cxn modelId="{83708A6B-7007-4DF4-A308-BEA96E464769}" type="presOf" srcId="{018DC4C8-2945-470D-AE02-34D3966CD2CB}" destId="{6406AE75-41A1-4281-A7CC-270E95EC6E8B}" srcOrd="0" destOrd="2" presId="urn:microsoft.com/office/officeart/2005/8/layout/arrow2"/>
    <dgm:cxn modelId="{4A470040-A852-40AB-B741-B34D1E82B00A}" srcId="{78DC1D00-36CE-4443-BC14-8A942E027E80}" destId="{D398D318-15A8-4A17-9278-3F250C795D7F}" srcOrd="1" destOrd="0" parTransId="{5E9288EB-AB82-44C7-AE01-1D95CA204B20}" sibTransId="{0DA6000F-2FD4-4A7D-9BE7-74053AF0B3DD}"/>
    <dgm:cxn modelId="{A4EBC813-2138-48FE-8C30-A18C846A42BD}" type="presOf" srcId="{78DC1D00-36CE-4443-BC14-8A942E027E80}" destId="{92BB8854-B834-44AD-94DF-D5A5AE8BA825}" srcOrd="0" destOrd="0" presId="urn:microsoft.com/office/officeart/2005/8/layout/arrow2"/>
    <dgm:cxn modelId="{17832AC6-2B99-475D-B4F3-E1DCEABE4C52}" type="presOf" srcId="{17ED1039-5299-414A-A273-F41E8B5EF7E4}" destId="{055D20C1-90F4-442E-BD2F-17D22B7B7F3C}" srcOrd="0" destOrd="1" presId="urn:microsoft.com/office/officeart/2005/8/layout/arrow2"/>
    <dgm:cxn modelId="{1C031C84-06CA-453B-A477-D21A484AE132}" type="presOf" srcId="{97CBFF80-C920-4E54-AEDC-89032C822217}" destId="{6406AE75-41A1-4281-A7CC-270E95EC6E8B}" srcOrd="0" destOrd="4" presId="urn:microsoft.com/office/officeart/2005/8/layout/arrow2"/>
    <dgm:cxn modelId="{33B6581D-92AB-4597-9A63-38B40A842136}" type="presOf" srcId="{75F3D180-B205-46B6-A304-75BD566D359A}" destId="{0044A7B9-F539-4450-BAF8-343555F7C0DF}" srcOrd="0" destOrd="8" presId="urn:microsoft.com/office/officeart/2005/8/layout/arrow2"/>
    <dgm:cxn modelId="{15856409-616D-4808-A64B-38510EA19A89}" type="presOf" srcId="{3A689FF4-8BC3-44C8-9A08-229D1B26CEF4}" destId="{C18199E3-5153-4EB0-A0EB-2CD8DC2D473E}" srcOrd="0" destOrd="2" presId="urn:microsoft.com/office/officeart/2005/8/layout/arrow2"/>
    <dgm:cxn modelId="{38CA8152-BD0A-41D4-B853-069F996403F5}" type="presOf" srcId="{A6DF451A-2FF4-4F67-BC53-8DD612243A41}" destId="{0044A7B9-F539-4450-BAF8-343555F7C0DF}" srcOrd="0" destOrd="5" presId="urn:microsoft.com/office/officeart/2005/8/layout/arrow2"/>
    <dgm:cxn modelId="{66DA3BE6-367C-4288-8736-D3FA62564F01}" srcId="{78DC1D00-36CE-4443-BC14-8A942E027E80}" destId="{092A09E1-A672-444E-A6FF-15A34F36D047}" srcOrd="3" destOrd="0" parTransId="{CE4B4CC1-13AB-4299-9990-F62561AB86F1}" sibTransId="{72795D9F-A1F2-4784-BC6D-7227C14375B5}"/>
    <dgm:cxn modelId="{7B25BCD8-488B-449F-987D-A1403D677CE4}" type="presOf" srcId="{8F3A78B8-B06C-40EE-8FA6-52379DA75BE5}" destId="{6406AE75-41A1-4281-A7CC-270E95EC6E8B}" srcOrd="0" destOrd="0" presId="urn:microsoft.com/office/officeart/2005/8/layout/arrow2"/>
    <dgm:cxn modelId="{D0B927B9-3480-4452-B2D8-ABFCE7BCF0D3}" type="presOf" srcId="{F8014703-66E0-40FC-85C3-5B541B6CC5FA}" destId="{6406AE75-41A1-4281-A7CC-270E95EC6E8B}" srcOrd="0" destOrd="3" presId="urn:microsoft.com/office/officeart/2005/8/layout/arrow2"/>
    <dgm:cxn modelId="{8B44F2EB-8ECB-40EB-BEC7-24755536FC24}" type="presOf" srcId="{FE184539-ABCD-4DA1-A1D8-6C7A281BEAEA}" destId="{055D20C1-90F4-442E-BD2F-17D22B7B7F3C}" srcOrd="0" destOrd="2" presId="urn:microsoft.com/office/officeart/2005/8/layout/arrow2"/>
    <dgm:cxn modelId="{43F08979-8BB6-43E6-AB69-A850AA86FFA6}" type="presOf" srcId="{12E9E471-B5EA-4532-85A6-4DE26E72F587}" destId="{0044A7B9-F539-4450-BAF8-343555F7C0DF}" srcOrd="0" destOrd="7" presId="urn:microsoft.com/office/officeart/2005/8/layout/arrow2"/>
    <dgm:cxn modelId="{A95A52B5-876F-4BF0-895D-4ACF8038EF87}" srcId="{584E4107-649D-492C-A75B-4F9CDD779598}" destId="{12E9E471-B5EA-4532-85A6-4DE26E72F587}" srcOrd="6" destOrd="0" parTransId="{07A9735B-4B08-4AC2-B306-CE334042A675}" sibTransId="{5104536F-5119-4715-A131-0A260F2CBB62}"/>
    <dgm:cxn modelId="{CA42DEF8-AC2C-4A53-AD39-C265718CA1FB}" srcId="{8F3A78B8-B06C-40EE-8FA6-52379DA75BE5}" destId="{2D6A32C4-F56C-4F18-8984-9C1B09EDDD0C}" srcOrd="0" destOrd="0" parTransId="{0ECDE96B-69F0-476B-B26C-12208DF1465D}" sibTransId="{99F9C79B-42FB-4250-AE6C-18EC87B0A20E}"/>
    <dgm:cxn modelId="{9F710DA1-B28D-498C-925E-973762EDB09B}" type="presOf" srcId="{727279AC-C69C-4470-9663-1927EBEE2113}" destId="{C18199E3-5153-4EB0-A0EB-2CD8DC2D473E}" srcOrd="0" destOrd="1" presId="urn:microsoft.com/office/officeart/2005/8/layout/arrow2"/>
    <dgm:cxn modelId="{C4A35F70-7A15-4A9C-9531-CC2B86FB6E8F}" type="presOf" srcId="{07397983-374C-4898-AF8A-C729F0F92AB2}" destId="{C18199E3-5153-4EB0-A0EB-2CD8DC2D473E}" srcOrd="0" destOrd="3" presId="urn:microsoft.com/office/officeart/2005/8/layout/arrow2"/>
    <dgm:cxn modelId="{AEF45540-995E-4006-90D3-527C377575CF}" type="presOf" srcId="{D398D318-15A8-4A17-9278-3F250C795D7F}" destId="{92BB8854-B834-44AD-94DF-D5A5AE8BA825}" srcOrd="0" destOrd="2" presId="urn:microsoft.com/office/officeart/2005/8/layout/arrow2"/>
    <dgm:cxn modelId="{2BC40560-2DF3-46A8-90A6-43528BA12165}" srcId="{4108F8F9-CB52-4144-A93C-3AC673EFCE3B}" destId="{3A689FF4-8BC3-44C8-9A08-229D1B26CEF4}" srcOrd="1" destOrd="0" parTransId="{C5641B67-131E-4795-91FF-F67D497651E8}" sibTransId="{F839334E-6EF9-4402-AF79-EABDF2A8AE58}"/>
    <dgm:cxn modelId="{873463E9-36FA-47F9-B5DE-B7F38483CEF8}" type="presOf" srcId="{8EC7D1E6-86C8-43F9-8940-E3490E3B6A65}" destId="{0044A7B9-F539-4450-BAF8-343555F7C0DF}" srcOrd="0" destOrd="1" presId="urn:microsoft.com/office/officeart/2005/8/layout/arrow2"/>
    <dgm:cxn modelId="{8FBED51B-EFFF-4927-B8FB-1A98ACF03A8A}" srcId="{D059E048-5525-431F-8911-636DD2536054}" destId="{8F3A78B8-B06C-40EE-8FA6-52379DA75BE5}" srcOrd="1" destOrd="0" parTransId="{DAA250AE-8676-46DC-B077-C79B7F20366A}" sibTransId="{0E501014-A7E7-4F09-8611-F9897A325BD8}"/>
    <dgm:cxn modelId="{C33B064D-4B1E-4122-A688-0619E224C440}" type="presOf" srcId="{0116394E-A258-4F38-9073-78D6A987DEC1}" destId="{0044A7B9-F539-4450-BAF8-343555F7C0DF}" srcOrd="0" destOrd="3" presId="urn:microsoft.com/office/officeart/2005/8/layout/arrow2"/>
    <dgm:cxn modelId="{C8985283-71D5-4857-A209-4EF5694BAA1F}" srcId="{4108F8F9-CB52-4144-A93C-3AC673EFCE3B}" destId="{07397983-374C-4898-AF8A-C729F0F92AB2}" srcOrd="2" destOrd="0" parTransId="{C18C972B-A49C-4E0F-B682-A4CB5345323E}" sibTransId="{1460D2DE-148D-461E-BE60-14BD01304A88}"/>
    <dgm:cxn modelId="{009AFA35-976E-486A-8AD9-E9F80C54D0E7}" srcId="{584E4107-649D-492C-A75B-4F9CDD779598}" destId="{A6DF451A-2FF4-4F67-BC53-8DD612243A41}" srcOrd="4" destOrd="0" parTransId="{0753BC65-4C7E-413A-B003-852F2A8F55A2}" sibTransId="{FAD73ED5-0102-4C30-AD75-48A66243DFAF}"/>
    <dgm:cxn modelId="{71FD9CE8-68A9-4711-A092-8BF124E466FC}" srcId="{D059E048-5525-431F-8911-636DD2536054}" destId="{D5E8C400-98D5-4A02-9E6F-8F9657B02A04}" srcOrd="2" destOrd="0" parTransId="{F6E4C8CE-2949-414E-908A-80B912D61A85}" sibTransId="{631536E2-D2E3-4D76-8E0C-99EA86119D66}"/>
    <dgm:cxn modelId="{CC86BFC4-0985-4CE1-A6DF-B2362A350C6F}" type="presOf" srcId="{1907D3FC-7F77-46F8-8FAB-65A2C89083A8}" destId="{C18199E3-5153-4EB0-A0EB-2CD8DC2D473E}" srcOrd="0" destOrd="4" presId="urn:microsoft.com/office/officeart/2005/8/layout/arrow2"/>
    <dgm:cxn modelId="{15A0C454-47D3-4036-BD2A-75F35D0CACFE}" srcId="{D5E8C400-98D5-4A02-9E6F-8F9657B02A04}" destId="{17ED1039-5299-414A-A273-F41E8B5EF7E4}" srcOrd="0" destOrd="0" parTransId="{49312C89-2E18-43D2-A77B-8A9F716948A4}" sibTransId="{5D4FADB7-8994-4249-8592-066396D02F0E}"/>
    <dgm:cxn modelId="{BD14CD21-2E45-4D8C-9D94-913B84D86D73}" type="presOf" srcId="{34373322-B3E9-4B80-AF73-6E369D48C5AB}" destId="{92BB8854-B834-44AD-94DF-D5A5AE8BA825}" srcOrd="0" destOrd="3" presId="urn:microsoft.com/office/officeart/2005/8/layout/arrow2"/>
    <dgm:cxn modelId="{9C6FB2B2-2EC2-46F0-BE4B-BC19EB3D6E3C}" type="presOf" srcId="{22734E3F-6504-42B2-94A1-49F2F5D5B792}" destId="{055D20C1-90F4-442E-BD2F-17D22B7B7F3C}" srcOrd="0" destOrd="3" presId="urn:microsoft.com/office/officeart/2005/8/layout/arrow2"/>
    <dgm:cxn modelId="{91829171-2941-46B1-BBA5-53E02B25CD6F}" type="presOf" srcId="{2F6D79ED-998D-418B-A22F-B5A374293AB9}" destId="{92BB8854-B834-44AD-94DF-D5A5AE8BA825}" srcOrd="0" destOrd="1" presId="urn:microsoft.com/office/officeart/2005/8/layout/arrow2"/>
    <dgm:cxn modelId="{92EAA97F-655C-43BF-807A-CBE97152A633}" srcId="{8F3A78B8-B06C-40EE-8FA6-52379DA75BE5}" destId="{F8014703-66E0-40FC-85C3-5B541B6CC5FA}" srcOrd="2" destOrd="0" parTransId="{668DD1CE-8F5B-4111-895B-CBB7BCD69837}" sibTransId="{02AFB32F-70E4-4B4F-B5C6-E015C078F690}"/>
    <dgm:cxn modelId="{9658627B-CF17-4EF7-9406-24D769BC81D3}" srcId="{584E4107-649D-492C-A75B-4F9CDD779598}" destId="{C0223E49-5D68-48E3-B024-B370E42D9394}" srcOrd="3" destOrd="0" parTransId="{881ABF56-3FF2-48F1-8855-70EF3DACE0B3}" sibTransId="{21BFC04C-FFA5-4647-9F92-16F06224A31C}"/>
    <dgm:cxn modelId="{68AAD86A-B154-4738-A61B-6B0CA142E6C0}" srcId="{78DC1D00-36CE-4443-BC14-8A942E027E80}" destId="{2F6D79ED-998D-418B-A22F-B5A374293AB9}" srcOrd="0" destOrd="0" parTransId="{62D6E11A-796F-4F36-A7C7-87D6D49B6DF5}" sibTransId="{FF409A9D-A033-4ABE-B047-FE8AFA1D587B}"/>
    <dgm:cxn modelId="{8854C1C8-4616-42EF-B085-A7980698A84E}" srcId="{4108F8F9-CB52-4144-A93C-3AC673EFCE3B}" destId="{727279AC-C69C-4470-9663-1927EBEE2113}" srcOrd="0" destOrd="0" parTransId="{04226E39-D334-456D-8F48-B832BAF647AB}" sibTransId="{E9A6BD58-4976-42A1-964A-0A1D280CFB3E}"/>
    <dgm:cxn modelId="{DB6A4F59-FE73-40D1-98C0-67181ADA9295}" srcId="{D059E048-5525-431F-8911-636DD2536054}" destId="{584E4107-649D-492C-A75B-4F9CDD779598}" srcOrd="4" destOrd="0" parTransId="{15300EF9-8DDF-4E02-B0E1-5277FE774FA6}" sibTransId="{748C7616-F163-49F2-86BE-DA51FD92DF5E}"/>
    <dgm:cxn modelId="{CA745BC8-F4EE-4D4C-8DF8-A54728E9807F}" type="presOf" srcId="{2D6A32C4-F56C-4F18-8984-9C1B09EDDD0C}" destId="{6406AE75-41A1-4281-A7CC-270E95EC6E8B}" srcOrd="0" destOrd="1" presId="urn:microsoft.com/office/officeart/2005/8/layout/arrow2"/>
    <dgm:cxn modelId="{F28B25C8-B68D-4253-9A94-CCD9FCDAEC50}" type="presOf" srcId="{D5E8C400-98D5-4A02-9E6F-8F9657B02A04}" destId="{055D20C1-90F4-442E-BD2F-17D22B7B7F3C}" srcOrd="0" destOrd="0" presId="urn:microsoft.com/office/officeart/2005/8/layout/arrow2"/>
    <dgm:cxn modelId="{D1F37299-373E-4B59-AF57-B99577578A3A}" srcId="{584E4107-649D-492C-A75B-4F9CDD779598}" destId="{75F3D180-B205-46B6-A304-75BD566D359A}" srcOrd="7" destOrd="0" parTransId="{EAED1F20-272A-4D25-B57B-C2EFB17A4CF7}" sibTransId="{6D043587-80FE-4FEF-A723-436F270B4D4F}"/>
    <dgm:cxn modelId="{11BF1009-200B-41BF-9759-23532DC6697B}" srcId="{D059E048-5525-431F-8911-636DD2536054}" destId="{78DC1D00-36CE-4443-BC14-8A942E027E80}" srcOrd="3" destOrd="0" parTransId="{6BEF4394-6AEA-434C-BC6A-A90F11FFA0F4}" sibTransId="{BBE4C75B-5C60-4BA8-A55C-1054C398999C}"/>
    <dgm:cxn modelId="{0BE88980-8722-4A9D-9334-CC1033CA1E5E}" srcId="{584E4107-649D-492C-A75B-4F9CDD779598}" destId="{FCF8FCA1-E252-4B8E-A17A-ADB836586E9B}" srcOrd="5" destOrd="0" parTransId="{C9CE5675-F4AB-43B1-9C9C-FEB909BEE941}" sibTransId="{6495DF55-D251-43B0-A73E-A90ECA9BD85A}"/>
    <dgm:cxn modelId="{F8BC9278-995A-4A4B-A046-AF51682BB85C}" srcId="{584E4107-649D-492C-A75B-4F9CDD779598}" destId="{0116394E-A258-4F38-9073-78D6A987DEC1}" srcOrd="2" destOrd="0" parTransId="{0B517EAE-9E40-4A75-BCF5-964419AB3D89}" sibTransId="{5C1B8504-5EB9-402D-978D-989063D0720E}"/>
    <dgm:cxn modelId="{B25147A7-A791-456E-8198-EE67B4E804D4}" srcId="{584E4107-649D-492C-A75B-4F9CDD779598}" destId="{938B424C-A312-4AA3-B60B-1E8540810484}" srcOrd="1" destOrd="0" parTransId="{2734EE8D-1737-4D9A-986B-CC35C07C1777}" sibTransId="{D5DBFE1D-3008-4596-AAAD-2FBA343DD912}"/>
    <dgm:cxn modelId="{FBEF0233-5C1F-4DCA-B22A-0A5AD798E8EA}" srcId="{8F3A78B8-B06C-40EE-8FA6-52379DA75BE5}" destId="{97CBFF80-C920-4E54-AEDC-89032C822217}" srcOrd="3" destOrd="0" parTransId="{AF691468-F1BD-4356-A367-0DC037676ECB}" sibTransId="{DB10D531-0365-4B80-862C-1F248FD99027}"/>
    <dgm:cxn modelId="{3E7C676D-634A-4CD7-AD4B-67A733F20071}" type="presOf" srcId="{D3F39218-9930-4E5C-B83A-FDB5E2CD1A38}" destId="{6406AE75-41A1-4281-A7CC-270E95EC6E8B}" srcOrd="0" destOrd="5" presId="urn:microsoft.com/office/officeart/2005/8/layout/arrow2"/>
    <dgm:cxn modelId="{2699BB22-D30B-4A18-B457-6DEB526B5B2E}" srcId="{8F3A78B8-B06C-40EE-8FA6-52379DA75BE5}" destId="{018DC4C8-2945-470D-AE02-34D3966CD2CB}" srcOrd="1" destOrd="0" parTransId="{A8A5BB29-E398-4302-817F-AA73350D9321}" sibTransId="{0A814C8B-BFB5-4168-9CEA-96084BED7D06}"/>
    <dgm:cxn modelId="{694CBD39-3569-4CC2-B1A6-2828C6BE013D}" srcId="{D059E048-5525-431F-8911-636DD2536054}" destId="{4108F8F9-CB52-4144-A93C-3AC673EFCE3B}" srcOrd="0" destOrd="0" parTransId="{03EEA473-DBD5-455E-A22C-478D178936C2}" sibTransId="{677A7E70-AD98-45D4-B69A-4A3A8DA2A245}"/>
    <dgm:cxn modelId="{3F00CCED-4FF7-436B-AFAF-F5F7AF3B420A}" srcId="{78DC1D00-36CE-4443-BC14-8A942E027E80}" destId="{34373322-B3E9-4B80-AF73-6E369D48C5AB}" srcOrd="2" destOrd="0" parTransId="{65734316-EFC6-4724-B726-EA5C7CF8BC94}" sibTransId="{80C5571C-E8A8-443F-9741-320962EA99AD}"/>
    <dgm:cxn modelId="{95936D1D-F37C-4E17-81BE-7D81999FE1DB}" type="presOf" srcId="{D059E048-5525-431F-8911-636DD2536054}" destId="{33965626-074B-436E-B81B-2ABF32309340}" srcOrd="0" destOrd="0" presId="urn:microsoft.com/office/officeart/2005/8/layout/arrow2"/>
    <dgm:cxn modelId="{439EB476-05B8-4586-A394-DC57C8999CF6}" type="presOf" srcId="{FCF8FCA1-E252-4B8E-A17A-ADB836586E9B}" destId="{0044A7B9-F539-4450-BAF8-343555F7C0DF}" srcOrd="0" destOrd="6" presId="urn:microsoft.com/office/officeart/2005/8/layout/arrow2"/>
    <dgm:cxn modelId="{508B2417-5038-4700-A191-C6E1F5B6D651}" type="presOf" srcId="{C0223E49-5D68-48E3-B024-B370E42D9394}" destId="{0044A7B9-F539-4450-BAF8-343555F7C0DF}" srcOrd="0" destOrd="4" presId="urn:microsoft.com/office/officeart/2005/8/layout/arrow2"/>
    <dgm:cxn modelId="{9A2005E0-5D8D-4A05-B610-8F817A13B514}" srcId="{8F3A78B8-B06C-40EE-8FA6-52379DA75BE5}" destId="{D3F39218-9930-4E5C-B83A-FDB5E2CD1A38}" srcOrd="4" destOrd="0" parTransId="{24C07087-05B4-4437-B390-157250065738}" sibTransId="{EDDA9BF1-F1F1-4312-B687-FCA94B808F59}"/>
    <dgm:cxn modelId="{A7A61689-D0C9-448F-B47A-5E3D61841956}" srcId="{D5E8C400-98D5-4A02-9E6F-8F9657B02A04}" destId="{FE184539-ABCD-4DA1-A1D8-6C7A281BEAEA}" srcOrd="1" destOrd="0" parTransId="{14BFAD25-0C5D-49DF-9B25-929263F36285}" sibTransId="{902AF14A-36DB-472F-8686-C80A0CF2743E}"/>
    <dgm:cxn modelId="{394C7E8F-6C12-48D3-8544-7D9BA5317952}" type="presParOf" srcId="{33965626-074B-436E-B81B-2ABF32309340}" destId="{0F28A092-71FC-4F7B-A547-A956D1E9AC06}" srcOrd="0" destOrd="0" presId="urn:microsoft.com/office/officeart/2005/8/layout/arrow2"/>
    <dgm:cxn modelId="{8D4FF479-21B1-44A1-AE7F-D515E9A558BD}" type="presParOf" srcId="{33965626-074B-436E-B81B-2ABF32309340}" destId="{7D22A1A2-3B94-4336-8944-B0A1AC2BFB9D}" srcOrd="1" destOrd="0" presId="urn:microsoft.com/office/officeart/2005/8/layout/arrow2"/>
    <dgm:cxn modelId="{8AFC3883-E39E-4CF7-A36C-BC87FF6F2A32}" type="presParOf" srcId="{7D22A1A2-3B94-4336-8944-B0A1AC2BFB9D}" destId="{4039EEAF-9EF9-4BFC-9BDE-DEBDD963E7C1}" srcOrd="0" destOrd="0" presId="urn:microsoft.com/office/officeart/2005/8/layout/arrow2"/>
    <dgm:cxn modelId="{44050B75-392B-466A-A396-C7E27E34E216}" type="presParOf" srcId="{7D22A1A2-3B94-4336-8944-B0A1AC2BFB9D}" destId="{C18199E3-5153-4EB0-A0EB-2CD8DC2D473E}" srcOrd="1" destOrd="0" presId="urn:microsoft.com/office/officeart/2005/8/layout/arrow2"/>
    <dgm:cxn modelId="{50D58DB6-8A44-414F-A23F-5C2A4DC7EC18}" type="presParOf" srcId="{7D22A1A2-3B94-4336-8944-B0A1AC2BFB9D}" destId="{EA9E05A5-6742-44BE-9785-1F2B5780EA49}" srcOrd="2" destOrd="0" presId="urn:microsoft.com/office/officeart/2005/8/layout/arrow2"/>
    <dgm:cxn modelId="{FB9B6746-3E77-4FF4-AD24-CBF46CE1D8D8}" type="presParOf" srcId="{7D22A1A2-3B94-4336-8944-B0A1AC2BFB9D}" destId="{6406AE75-41A1-4281-A7CC-270E95EC6E8B}" srcOrd="3" destOrd="0" presId="urn:microsoft.com/office/officeart/2005/8/layout/arrow2"/>
    <dgm:cxn modelId="{A64A4D54-71B8-4E6D-813B-5FBEC7133D3D}" type="presParOf" srcId="{7D22A1A2-3B94-4336-8944-B0A1AC2BFB9D}" destId="{AF90165A-AD8B-431F-BF52-E0F9C4DE37C8}" srcOrd="4" destOrd="0" presId="urn:microsoft.com/office/officeart/2005/8/layout/arrow2"/>
    <dgm:cxn modelId="{2240F840-F4B6-4782-AFE0-C9E67DC0953E}" type="presParOf" srcId="{7D22A1A2-3B94-4336-8944-B0A1AC2BFB9D}" destId="{055D20C1-90F4-442E-BD2F-17D22B7B7F3C}" srcOrd="5" destOrd="0" presId="urn:microsoft.com/office/officeart/2005/8/layout/arrow2"/>
    <dgm:cxn modelId="{E49797DF-FF36-4EEA-8838-629D1A67B84C}" type="presParOf" srcId="{7D22A1A2-3B94-4336-8944-B0A1AC2BFB9D}" destId="{4151570B-7719-416C-932E-6EB27658B1DB}" srcOrd="6" destOrd="0" presId="urn:microsoft.com/office/officeart/2005/8/layout/arrow2"/>
    <dgm:cxn modelId="{3D2FE330-B5E4-4B04-A175-EED121C24AA7}" type="presParOf" srcId="{7D22A1A2-3B94-4336-8944-B0A1AC2BFB9D}" destId="{92BB8854-B834-44AD-94DF-D5A5AE8BA825}" srcOrd="7" destOrd="0" presId="urn:microsoft.com/office/officeart/2005/8/layout/arrow2"/>
    <dgm:cxn modelId="{39323641-1784-4A0A-8592-844F65F357A9}" type="presParOf" srcId="{7D22A1A2-3B94-4336-8944-B0A1AC2BFB9D}" destId="{3D65BF8A-BC7E-4354-BF34-CF8B4C112B3A}" srcOrd="8" destOrd="0" presId="urn:microsoft.com/office/officeart/2005/8/layout/arrow2"/>
    <dgm:cxn modelId="{B76F456F-088C-4A75-AA85-45F1E5F97984}" type="presParOf" srcId="{7D22A1A2-3B94-4336-8944-B0A1AC2BFB9D}" destId="{0044A7B9-F539-4450-BAF8-343555F7C0DF}" srcOrd="9" destOrd="0" presId="urn:microsoft.com/office/officeart/2005/8/layout/arrow2"/>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Tree>
</dsp:drawing>
</file>

<file path=xl/diagrams/drawing2.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lProcess1">
  <dgm:title val=""/>
  <dgm:desc val=""/>
  <dgm:catLst>
    <dgm:cat type="process" pri="1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0" destId="2" srcOrd="0" destOrd="0"/>
        <dgm:cxn modelId="6" srcId="1" destId="3" srcOrd="1" destOrd="0"/>
        <dgm:cxn modelId="23" srcId="2" destId="21" srcOrd="0" destOrd="0"/>
        <dgm:cxn modelId="24" srcId="2" destId="22" srcOrd="1" destOrd="0"/>
        <dgm:cxn modelId="33" srcId="1" destId="31" srcOrd="0" destOrd="0"/>
      </dgm:cxnLst>
      <dgm:bg/>
      <dgm:whole/>
    </dgm:dataModel>
  </dgm:sampData>
  <dgm:styleData>
    <dgm:dataModel>
      <dgm:ptLst>
        <dgm:pt modelId="0" type="doc"/>
        <dgm:pt modelId="1"/>
        <dgm:pt modelId="11"/>
        <dgm:pt modelId="2"/>
        <dgm:pt modelId="22"/>
      </dgm:ptLst>
      <dgm:cxnLst>
        <dgm:cxn modelId="3" srcId="0" destId="1" srcOrd="0" destOrd="0"/>
        <dgm:cxn modelId="4" srcId="0" destId="2" srcOrd="0" destOrd="0"/>
        <dgm:cxn modelId="5" srcId="1" destId="11" srcOrd="0" destOrd="0"/>
        <dgm:cxn modelId="6" srcId="2" destId="22"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51" srcId="1" destId="11" srcOrd="0" destOrd="0"/>
        <dgm:cxn modelId="61" srcId="2" destId="21" srcOrd="0" destOrd="0"/>
        <dgm:cxn modelId="71" srcId="3" destId="31" srcOrd="0" destOrd="0"/>
        <dgm:cxn modelId="81"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vertAlign" val="mid"/>
          <dgm:param type="nodeHorzAlign" val="l"/>
          <dgm:param type="nodeVertAlign" val="t"/>
          <dgm:param type="fallback" val="2D"/>
        </dgm:alg>
      </dgm:if>
      <dgm:else name="Name3">
        <dgm:alg type="lin">
          <dgm:param type="linDir" val="fromR"/>
          <dgm:param type="vertAlign" val="mid"/>
          <dgm:param type="nodeHorzAlign" val="r"/>
          <dgm:param type="nodeVertAlign" val="t"/>
          <dgm:param type="fallback" val="2D"/>
        </dgm:alg>
      </dgm:else>
    </dgm:choose>
    <dgm:shape xmlns:r="http://schemas.openxmlformats.org/officeDocument/2006/relationships" r:blip="">
      <dgm:adjLst/>
    </dgm:shape>
    <dgm:presOf/>
    <dgm:constrLst>
      <dgm:constr type="h" for="des" forName="header" refType="h"/>
      <dgm:constr type="w" for="des" forName="header" refType="h" refFor="des" refForName="header" op="equ" fact="4"/>
      <dgm:constr type="h" for="des" forName="child" refType="h" refFor="des" refForName="header" op="equ"/>
      <dgm:constr type="w" for="des" forName="child" refType="w" refFor="des" refForName="header" op="equ"/>
      <dgm:constr type="w" for="ch" forName="hSp" refType="w" refFor="des" refForName="header" op="equ" fact="0.14"/>
      <dgm:constr type="h" for="des" forName="parTrans" refType="h" refFor="des" refForName="header" op="equ" fact="0.35"/>
      <dgm:constr type="h" for="des" forName="sibTrans" refType="h" refFor="des" refForName="parTrans" op="equ"/>
      <dgm:constr type="primFontSz" for="des" forName="child" op="equ" val="65"/>
      <dgm:constr type="primFontSz" for="des" forName="header" op="equ" val="65"/>
    </dgm:constrLst>
    <dgm:ruleLst/>
    <dgm:forEach name="Name4" axis="ch" ptType="node">
      <dgm:layoutNode name="vertFlow">
        <dgm:choose name="Name5">
          <dgm:if name="Name6" func="var" arg="dir" op="equ" val="norm">
            <dgm:alg type="lin">
              <dgm:param type="linDir" val="fromT"/>
              <dgm:param type="nodeHorzAlign" val="ctr"/>
              <dgm:param type="nodeVertAlign" val="t"/>
              <dgm:param type="fallback" val="2D"/>
            </dgm:alg>
          </dgm:if>
          <dgm:else name="Name7">
            <dgm:alg type="lin">
              <dgm:param type="linDir" val="fromT"/>
              <dgm:param type="nodeHorzAlign" val="ctr"/>
              <dgm:param type="nodeVertAlign" val="t"/>
              <dgm:param type="fallback" val="2D"/>
            </dgm:alg>
          </dgm:else>
        </dgm:choose>
        <dgm:shape xmlns:r="http://schemas.openxmlformats.org/officeDocument/2006/relationships" r:blip="">
          <dgm:adjLst/>
        </dgm:shape>
        <dgm:presOf/>
        <dgm:constrLst/>
        <dgm:ruleLst/>
        <dgm:layoutNode name="header" styleLbl="node1">
          <dgm:alg type="tx"/>
          <dgm:shape xmlns:r="http://schemas.openxmlformats.org/officeDocument/2006/relationships" type="roundRect" r:blip="">
            <dgm:adjLst>
              <dgm:adj idx="1" val="0.1"/>
            </dgm:adjLst>
          </dgm:shape>
          <dgm:presOf axis="self"/>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8" axis="ch" ptType="parTrans" cnt="1">
          <dgm:layoutNode name="par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connDist" fact="0.25"/>
              <dgm:constr type="endPad" refType="connDist" fact="0.25"/>
            </dgm:constrLst>
            <dgm:ruleLst/>
          </dgm:layoutNode>
        </dgm:forEach>
        <dgm:forEach name="Name9" axis="ch" ptType="node">
          <dgm:layoutNode name="child" styleLbl="alignAccFollowNode1">
            <dgm:varLst>
              <dgm:chMax val="0"/>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10" axis="followSib" ptType="sibTrans" cnt="1">
            <dgm:layoutNode name="sib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w" fact="0.25"/>
                <dgm:constr type="endPad" refType="w" fact="0.25"/>
              </dgm:constrLst>
              <dgm:ruleLst/>
            </dgm:layoutNode>
          </dgm:forEach>
        </dgm:forEach>
      </dgm:layoutNode>
      <dgm:choose name="Name11">
        <dgm:if name="Name12" axis="self" ptType="node" func="revPos" op="gte" val="2">
          <dgm:layoutNode name="hSp">
            <dgm:alg type="sp"/>
            <dgm:shape xmlns:r="http://schemas.openxmlformats.org/officeDocument/2006/relationships" r:blip="">
              <dgm:adjLst/>
            </dgm:shape>
            <dgm:presOf/>
            <dgm:constrLst/>
            <dgm:ruleLst/>
          </dgm:layoutNode>
        </dgm:if>
        <dgm:else name="Name13"/>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428625</xdr:colOff>
      <xdr:row>3</xdr:row>
      <xdr:rowOff>0</xdr:rowOff>
    </xdr:from>
    <xdr:to>
      <xdr:col>9</xdr:col>
      <xdr:colOff>142875</xdr:colOff>
      <xdr:row>34</xdr:row>
      <xdr:rowOff>142875</xdr:rowOff>
    </xdr:to>
    <xdr:grpSp>
      <xdr:nvGrpSpPr>
        <xdr:cNvPr id="12" name="Grupp 11"/>
        <xdr:cNvGrpSpPr/>
      </xdr:nvGrpSpPr>
      <xdr:grpSpPr>
        <a:xfrm>
          <a:off x="428625" y="476250"/>
          <a:ext cx="5238750" cy="5064125"/>
          <a:chOff x="809625" y="4867275"/>
          <a:chExt cx="5200650" cy="5162550"/>
        </a:xfrm>
      </xdr:grpSpPr>
      <xdr:sp macro="" textlink="">
        <xdr:nvSpPr>
          <xdr:cNvPr id="5" name="textruta 4"/>
          <xdr:cNvSpPr txBox="1"/>
        </xdr:nvSpPr>
        <xdr:spPr>
          <a:xfrm>
            <a:off x="809625" y="4867275"/>
            <a:ext cx="5200650" cy="619125"/>
          </a:xfrm>
          <a:prstGeom prst="rect">
            <a:avLst/>
          </a:prstGeom>
          <a:ln/>
          <a:scene3d>
            <a:camera prst="orthographicFront"/>
            <a:lightRig rig="threePt" dir="t"/>
          </a:scene3d>
          <a:sp3d>
            <a:bevelT/>
          </a:sp3d>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pPr lvl="0" algn="ctr"/>
            <a:r>
              <a:rPr lang="en-GB" sz="1100" b="1">
                <a:solidFill>
                  <a:schemeClr val="dk1"/>
                </a:solidFill>
                <a:latin typeface="+mn-lt"/>
                <a:ea typeface="+mn-ea"/>
                <a:cs typeface="+mn-cs"/>
              </a:rPr>
              <a:t>Total Concept</a:t>
            </a:r>
            <a:r>
              <a:rPr lang="en-GB" sz="1100" b="1" baseline="0">
                <a:solidFill>
                  <a:schemeClr val="dk1"/>
                </a:solidFill>
                <a:latin typeface="+mn-lt"/>
                <a:ea typeface="+mn-ea"/>
                <a:cs typeface="+mn-cs"/>
              </a:rPr>
              <a:t> method becoming a market driver for large scale energy retrofitting of </a:t>
            </a:r>
            <a:r>
              <a:rPr lang="en-GB" sz="1100" b="1">
                <a:solidFill>
                  <a:schemeClr val="dk1"/>
                </a:solidFill>
                <a:latin typeface="+mn-lt"/>
                <a:ea typeface="+mn-ea"/>
                <a:cs typeface="+mn-cs"/>
              </a:rPr>
              <a:t>non-residential buildings in the participating</a:t>
            </a:r>
            <a:r>
              <a:rPr lang="en-GB" sz="1100" b="1" baseline="0">
                <a:solidFill>
                  <a:schemeClr val="dk1"/>
                </a:solidFill>
                <a:latin typeface="+mn-lt"/>
                <a:ea typeface="+mn-ea"/>
                <a:cs typeface="+mn-cs"/>
              </a:rPr>
              <a:t> countries </a:t>
            </a:r>
            <a:r>
              <a:rPr lang="en-GB" sz="1100" b="1">
                <a:solidFill>
                  <a:schemeClr val="dk1"/>
                </a:solidFill>
                <a:latin typeface="+mn-lt"/>
                <a:ea typeface="+mn-ea"/>
                <a:cs typeface="+mn-cs"/>
              </a:rPr>
              <a:t>and beyond the target countries leading</a:t>
            </a:r>
            <a:r>
              <a:rPr lang="en-GB" sz="1100" b="1" baseline="0">
                <a:solidFill>
                  <a:schemeClr val="dk1"/>
                </a:solidFill>
                <a:latin typeface="+mn-lt"/>
                <a:ea typeface="+mn-ea"/>
                <a:cs typeface="+mn-cs"/>
              </a:rPr>
              <a:t> to considerable  reduction of energy demand in this building sector. </a:t>
            </a:r>
            <a:endParaRPr lang="sv-SE" sz="1100" b="1">
              <a:solidFill>
                <a:schemeClr val="dk1"/>
              </a:solidFill>
              <a:latin typeface="+mn-lt"/>
              <a:ea typeface="+mn-ea"/>
              <a:cs typeface="+mn-cs"/>
            </a:endParaRPr>
          </a:p>
        </xdr:txBody>
      </xdr:sp>
      <xdr:sp macro="" textlink="">
        <xdr:nvSpPr>
          <xdr:cNvPr id="6" name="textruta 5"/>
          <xdr:cNvSpPr txBox="1"/>
        </xdr:nvSpPr>
        <xdr:spPr>
          <a:xfrm>
            <a:off x="819150" y="5657850"/>
            <a:ext cx="5143500" cy="61912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en-GB" sz="1100" baseline="0">
                <a:solidFill>
                  <a:schemeClr val="dk1"/>
                </a:solidFill>
                <a:latin typeface="+mn-lt"/>
                <a:ea typeface="+mn-ea"/>
                <a:cs typeface="+mn-cs"/>
              </a:rPr>
              <a:t> </a:t>
            </a:r>
            <a:r>
              <a:rPr lang="en-GB" sz="1100">
                <a:solidFill>
                  <a:schemeClr val="dk1"/>
                </a:solidFill>
                <a:latin typeface="+mn-lt"/>
                <a:ea typeface="+mn-ea"/>
                <a:cs typeface="+mn-cs"/>
              </a:rPr>
              <a:t>Considerably reduce the energy demand in the sector of existing non-residential buildings in the participating countries and beyond the target countries.  </a:t>
            </a:r>
            <a:endParaRPr lang="sv-SE" sz="1100"/>
          </a:p>
        </xdr:txBody>
      </xdr:sp>
      <xdr:sp macro="" textlink="">
        <xdr:nvSpPr>
          <xdr:cNvPr id="7" name="textruta 6"/>
          <xdr:cNvSpPr txBox="1"/>
        </xdr:nvSpPr>
        <xdr:spPr>
          <a:xfrm>
            <a:off x="828675" y="6438900"/>
            <a:ext cx="5143500" cy="61912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en-GB" sz="1100" baseline="0">
                <a:solidFill>
                  <a:schemeClr val="dk1"/>
                </a:solidFill>
                <a:latin typeface="+mn-lt"/>
                <a:ea typeface="+mn-ea"/>
                <a:cs typeface="+mn-cs"/>
              </a:rPr>
              <a:t> </a:t>
            </a:r>
            <a:r>
              <a:rPr lang="en-GB" sz="1100">
                <a:solidFill>
                  <a:schemeClr val="dk1"/>
                </a:solidFill>
                <a:latin typeface="+mn-lt"/>
                <a:ea typeface="+mn-ea"/>
                <a:cs typeface="+mn-cs"/>
              </a:rPr>
              <a:t>Resolving the barriers for finding economically profitable solutions for investments for energy performance improvements in the non-residential building sector. </a:t>
            </a:r>
            <a:endParaRPr lang="sv-SE" sz="1100"/>
          </a:p>
        </xdr:txBody>
      </xdr:sp>
      <xdr:sp macro="" textlink="">
        <xdr:nvSpPr>
          <xdr:cNvPr id="8" name="textruta 7"/>
          <xdr:cNvSpPr txBox="1"/>
        </xdr:nvSpPr>
        <xdr:spPr>
          <a:xfrm>
            <a:off x="809625" y="7172325"/>
            <a:ext cx="5162550" cy="61912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en-GB" sz="1100">
                <a:solidFill>
                  <a:schemeClr val="dk1"/>
                </a:solidFill>
                <a:latin typeface="+mn-lt"/>
                <a:ea typeface="+mn-ea"/>
                <a:cs typeface="+mn-cs"/>
              </a:rPr>
              <a:t>Accelerate the refurbishment of existing non-residential buildings towards Nearly Zero-Energy Buildings in Several European countries.</a:t>
            </a:r>
            <a:endParaRPr lang="sv-SE" sz="1100">
              <a:solidFill>
                <a:schemeClr val="dk1"/>
              </a:solidFill>
              <a:latin typeface="+mn-lt"/>
              <a:ea typeface="+mn-ea"/>
              <a:cs typeface="+mn-cs"/>
            </a:endParaRPr>
          </a:p>
        </xdr:txBody>
      </xdr:sp>
      <xdr:sp macro="" textlink="">
        <xdr:nvSpPr>
          <xdr:cNvPr id="9" name="textruta 8"/>
          <xdr:cNvSpPr txBox="1"/>
        </xdr:nvSpPr>
        <xdr:spPr>
          <a:xfrm>
            <a:off x="828675" y="7867650"/>
            <a:ext cx="5143500" cy="79057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en-GB" sz="1100">
                <a:solidFill>
                  <a:schemeClr val="dk1"/>
                </a:solidFill>
                <a:latin typeface="+mn-lt"/>
                <a:ea typeface="+mn-ea"/>
                <a:cs typeface="+mn-cs"/>
              </a:rPr>
              <a:t>Increased cooperation between the different stakeholders in the energy performance improvement process, i.e. public and private property owners, property managers, maintenance staff, tenants, architects, consultants, construction companies for gaining the best results in energy savings. </a:t>
            </a:r>
            <a:endParaRPr lang="sv-SE" sz="1100">
              <a:solidFill>
                <a:schemeClr val="dk1"/>
              </a:solidFill>
              <a:latin typeface="+mn-lt"/>
              <a:ea typeface="+mn-ea"/>
              <a:cs typeface="+mn-cs"/>
            </a:endParaRPr>
          </a:p>
        </xdr:txBody>
      </xdr:sp>
      <xdr:sp macro="" textlink="">
        <xdr:nvSpPr>
          <xdr:cNvPr id="10" name="textruta 9"/>
          <xdr:cNvSpPr txBox="1"/>
        </xdr:nvSpPr>
        <xdr:spPr>
          <a:xfrm>
            <a:off x="819150" y="8763000"/>
            <a:ext cx="5191125" cy="666750"/>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en-GB" sz="1100">
                <a:solidFill>
                  <a:schemeClr val="dk1"/>
                </a:solidFill>
                <a:latin typeface="+mn-lt"/>
                <a:ea typeface="+mn-ea"/>
                <a:cs typeface="+mn-cs"/>
              </a:rPr>
              <a:t>Continuous knowledge transfer and training for the important stakeholders and key actors in the building energy performance improvement process.</a:t>
            </a:r>
            <a:endParaRPr lang="sv-SE" sz="1100">
              <a:solidFill>
                <a:schemeClr val="dk1"/>
              </a:solidFill>
              <a:latin typeface="+mn-lt"/>
              <a:ea typeface="+mn-ea"/>
              <a:cs typeface="+mn-cs"/>
            </a:endParaRPr>
          </a:p>
        </xdr:txBody>
      </xdr:sp>
      <xdr:sp macro="" textlink="">
        <xdr:nvSpPr>
          <xdr:cNvPr id="11" name="textruta 10"/>
          <xdr:cNvSpPr txBox="1"/>
        </xdr:nvSpPr>
        <xdr:spPr>
          <a:xfrm>
            <a:off x="809625" y="9544050"/>
            <a:ext cx="5191125" cy="48577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en-GB" sz="1100">
                <a:solidFill>
                  <a:schemeClr val="dk1"/>
                </a:solidFill>
                <a:latin typeface="+mn-lt"/>
                <a:ea typeface="+mn-ea"/>
                <a:cs typeface="+mn-cs"/>
              </a:rPr>
              <a:t>Spread the outcomes from the TOTAL CONCEPT project in order to give uptake in large part of European countries. </a:t>
            </a:r>
            <a:endParaRPr lang="sv-SE" sz="1100">
              <a:solidFill>
                <a:schemeClr val="dk1"/>
              </a:solidFill>
              <a:latin typeface="+mn-lt"/>
              <a:ea typeface="+mn-ea"/>
              <a:cs typeface="+mn-cs"/>
            </a:endParaRPr>
          </a:p>
        </xdr:txBody>
      </xdr:sp>
    </xdr:grpSp>
    <xdr:clientData/>
  </xdr:twoCellAnchor>
  <xdr:twoCellAnchor>
    <xdr:from>
      <xdr:col>10</xdr:col>
      <xdr:colOff>54329</xdr:colOff>
      <xdr:row>3</xdr:row>
      <xdr:rowOff>9523</xdr:rowOff>
    </xdr:from>
    <xdr:to>
      <xdr:col>28</xdr:col>
      <xdr:colOff>152400</xdr:colOff>
      <xdr:row>54</xdr:row>
      <xdr:rowOff>123824</xdr:rowOff>
    </xdr:to>
    <xdr:grpSp>
      <xdr:nvGrpSpPr>
        <xdr:cNvPr id="13" name="Grupp 12"/>
        <xdr:cNvGrpSpPr/>
      </xdr:nvGrpSpPr>
      <xdr:grpSpPr>
        <a:xfrm>
          <a:off x="6192662" y="485773"/>
          <a:ext cx="11147071" cy="8210551"/>
          <a:chOff x="809625" y="4867275"/>
          <a:chExt cx="5200650" cy="5993255"/>
        </a:xfrm>
      </xdr:grpSpPr>
      <xdr:sp macro="" textlink="">
        <xdr:nvSpPr>
          <xdr:cNvPr id="14" name="textruta 13"/>
          <xdr:cNvSpPr txBox="1"/>
        </xdr:nvSpPr>
        <xdr:spPr>
          <a:xfrm>
            <a:off x="809625" y="4867275"/>
            <a:ext cx="5200650" cy="504497"/>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sv-SE" sz="1200" b="1">
                <a:solidFill>
                  <a:schemeClr val="dk1"/>
                </a:solidFill>
                <a:latin typeface="+mn-lt"/>
                <a:ea typeface="+mn-ea"/>
                <a:cs typeface="+mn-cs"/>
              </a:rPr>
              <a:t>Total Concep</a:t>
            </a:r>
            <a:r>
              <a:rPr lang="sv-SE" sz="1200" b="1" baseline="0">
                <a:solidFill>
                  <a:schemeClr val="dk1"/>
                </a:solidFill>
                <a:latin typeface="+mn-lt"/>
                <a:ea typeface="+mn-ea"/>
                <a:cs typeface="+mn-cs"/>
              </a:rPr>
              <a:t>t method introduced and adapoted to the national conditions of each participating country and ready to be implemented by the stakeholders and key actors involved in the energy refurbishment process. </a:t>
            </a:r>
            <a:endParaRPr lang="sv-SE" sz="1200" b="1"/>
          </a:p>
        </xdr:txBody>
      </xdr:sp>
      <xdr:sp macro="" textlink="">
        <xdr:nvSpPr>
          <xdr:cNvPr id="15" name="textruta 14"/>
          <xdr:cNvSpPr txBox="1"/>
        </xdr:nvSpPr>
        <xdr:spPr>
          <a:xfrm>
            <a:off x="831458" y="8180332"/>
            <a:ext cx="2438094" cy="888453"/>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a:solidFill>
                  <a:schemeClr val="dk1"/>
                </a:solidFill>
                <a:latin typeface="+mn-lt"/>
                <a:ea typeface="+mn-ea"/>
                <a:cs typeface="+mn-cs"/>
              </a:rPr>
              <a:t>Promote the cost-efficient energy retrofitting in existing non-residential buildings based on the Total Concept method so that it will be implemented both in the public and private sector in the participating countries</a:t>
            </a:r>
            <a:endParaRPr lang="sv-SE" sz="1100">
              <a:solidFill>
                <a:schemeClr val="dk1"/>
              </a:solidFill>
              <a:latin typeface="+mn-lt"/>
              <a:ea typeface="+mn-ea"/>
              <a:cs typeface="+mn-cs"/>
            </a:endParaRPr>
          </a:p>
        </xdr:txBody>
      </xdr:sp>
      <xdr:sp macro="" textlink="">
        <xdr:nvSpPr>
          <xdr:cNvPr id="16" name="textruta 15"/>
          <xdr:cNvSpPr txBox="1"/>
        </xdr:nvSpPr>
        <xdr:spPr>
          <a:xfrm>
            <a:off x="824740" y="5671645"/>
            <a:ext cx="2431662" cy="677590"/>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a:solidFill>
                  <a:schemeClr val="dk1"/>
                </a:solidFill>
                <a:latin typeface="+mn-lt"/>
                <a:ea typeface="+mn-ea"/>
                <a:cs typeface="+mn-cs"/>
              </a:rPr>
              <a:t>Develop  further</a:t>
            </a:r>
            <a:r>
              <a:rPr lang="en-GB" sz="1100" baseline="0">
                <a:solidFill>
                  <a:schemeClr val="dk1"/>
                </a:solidFill>
                <a:latin typeface="+mn-lt"/>
                <a:ea typeface="+mn-ea"/>
                <a:cs typeface="+mn-cs"/>
              </a:rPr>
              <a:t> </a:t>
            </a:r>
            <a:r>
              <a:rPr lang="en-GB" sz="1100">
                <a:solidFill>
                  <a:schemeClr val="dk1"/>
                </a:solidFill>
                <a:latin typeface="+mn-lt"/>
                <a:ea typeface="+mn-ea"/>
                <a:cs typeface="+mn-cs"/>
              </a:rPr>
              <a:t>the Total Concept  method and tools needed for adapting it to national conditions. The Total Concept method will be customised to fit the needs of a participating country in particular</a:t>
            </a:r>
            <a:endParaRPr lang="sv-SE" sz="1100">
              <a:solidFill>
                <a:schemeClr val="dk1"/>
              </a:solidFill>
              <a:latin typeface="+mn-lt"/>
              <a:ea typeface="+mn-ea"/>
              <a:cs typeface="+mn-cs"/>
            </a:endParaRPr>
          </a:p>
        </xdr:txBody>
      </xdr:sp>
      <xdr:sp macro="" textlink="">
        <xdr:nvSpPr>
          <xdr:cNvPr id="17" name="textruta 16"/>
          <xdr:cNvSpPr txBox="1"/>
        </xdr:nvSpPr>
        <xdr:spPr>
          <a:xfrm>
            <a:off x="830331" y="6467476"/>
            <a:ext cx="2425230" cy="701565"/>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a:solidFill>
                  <a:schemeClr val="dk1"/>
                </a:solidFill>
                <a:latin typeface="+mn-lt"/>
                <a:ea typeface="+mn-ea"/>
                <a:cs typeface="+mn-cs"/>
              </a:rPr>
              <a:t>Apply and demonstrate the Total Concept  method with pilot projects in participating countries</a:t>
            </a:r>
            <a:endParaRPr lang="sv-SE" sz="1100">
              <a:solidFill>
                <a:schemeClr val="dk1"/>
              </a:solidFill>
              <a:latin typeface="+mn-lt"/>
              <a:ea typeface="+mn-ea"/>
              <a:cs typeface="+mn-cs"/>
            </a:endParaRPr>
          </a:p>
        </xdr:txBody>
      </xdr:sp>
      <xdr:sp macro="" textlink="">
        <xdr:nvSpPr>
          <xdr:cNvPr id="18" name="textruta 17"/>
          <xdr:cNvSpPr txBox="1"/>
        </xdr:nvSpPr>
        <xdr:spPr>
          <a:xfrm>
            <a:off x="830331" y="7308960"/>
            <a:ext cx="2425230" cy="70353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a:solidFill>
                  <a:schemeClr val="dk1"/>
                </a:solidFill>
                <a:latin typeface="+mn-lt"/>
                <a:ea typeface="+mn-ea"/>
                <a:cs typeface="+mn-cs"/>
              </a:rPr>
              <a:t>Develop  materials and tools needed for know-how transfer and carrying out trainings and workshops for implementing the Total Concept  method in the participating countries on a broader scale</a:t>
            </a:r>
            <a:endParaRPr lang="sv-SE" sz="1100">
              <a:solidFill>
                <a:schemeClr val="dk1"/>
              </a:solidFill>
              <a:latin typeface="+mn-lt"/>
              <a:ea typeface="+mn-ea"/>
              <a:cs typeface="+mn-cs"/>
            </a:endParaRPr>
          </a:p>
        </xdr:txBody>
      </xdr:sp>
      <xdr:sp macro="" textlink="">
        <xdr:nvSpPr>
          <xdr:cNvPr id="19" name="textruta 18"/>
          <xdr:cNvSpPr txBox="1"/>
        </xdr:nvSpPr>
        <xdr:spPr>
          <a:xfrm>
            <a:off x="833642" y="9163379"/>
            <a:ext cx="2437847" cy="981234"/>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a:solidFill>
                  <a:schemeClr val="dk1"/>
                </a:solidFill>
                <a:latin typeface="+mn-lt"/>
                <a:ea typeface="+mn-ea"/>
                <a:cs typeface="+mn-cs"/>
              </a:rPr>
              <a:t>Improve awareness of and know-how about cost-efficient energy retrofitting in existing buildings together with necessary associated education and training. These activities are targeted at local authorities, financing institutions, property owners, developers, architects, consultants and construction companies</a:t>
            </a:r>
            <a:endParaRPr lang="sv-SE" sz="1100">
              <a:solidFill>
                <a:schemeClr val="dk1"/>
              </a:solidFill>
              <a:latin typeface="+mn-lt"/>
              <a:ea typeface="+mn-ea"/>
              <a:cs typeface="+mn-cs"/>
            </a:endParaRPr>
          </a:p>
        </xdr:txBody>
      </xdr:sp>
      <xdr:sp macro="" textlink="">
        <xdr:nvSpPr>
          <xdr:cNvPr id="20" name="textruta 19"/>
          <xdr:cNvSpPr txBox="1"/>
        </xdr:nvSpPr>
        <xdr:spPr>
          <a:xfrm>
            <a:off x="840935" y="10313390"/>
            <a:ext cx="2434754" cy="547140"/>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a:solidFill>
                  <a:schemeClr val="dk1"/>
                </a:solidFill>
                <a:latin typeface="+mn-lt"/>
                <a:ea typeface="+mn-ea"/>
                <a:cs typeface="+mn-cs"/>
              </a:rPr>
              <a:t>Provide general recommendation for the Total Concept  method future implementation on an European scale</a:t>
            </a:r>
            <a:endParaRPr lang="sv-SE" sz="1100">
              <a:solidFill>
                <a:schemeClr val="dk1"/>
              </a:solidFill>
              <a:latin typeface="+mn-lt"/>
              <a:ea typeface="+mn-ea"/>
              <a:cs typeface="+mn-cs"/>
            </a:endParaRPr>
          </a:p>
        </xdr:txBody>
      </xdr:sp>
    </xdr:grpSp>
    <xdr:clientData/>
  </xdr:twoCellAnchor>
  <xdr:twoCellAnchor>
    <xdr:from>
      <xdr:col>19</xdr:col>
      <xdr:colOff>9525</xdr:colOff>
      <xdr:row>11</xdr:row>
      <xdr:rowOff>152400</xdr:rowOff>
    </xdr:from>
    <xdr:to>
      <xdr:col>19</xdr:col>
      <xdr:colOff>533400</xdr:colOff>
      <xdr:row>13</xdr:row>
      <xdr:rowOff>152400</xdr:rowOff>
    </xdr:to>
    <xdr:sp macro="" textlink="">
      <xdr:nvSpPr>
        <xdr:cNvPr id="21" name="Höger 20"/>
        <xdr:cNvSpPr/>
      </xdr:nvSpPr>
      <xdr:spPr bwMode="auto">
        <a:xfrm>
          <a:off x="11591925" y="1933575"/>
          <a:ext cx="523875" cy="323850"/>
        </a:xfrm>
        <a:prstGeom prst="rightArrow">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sv-SE" sz="1100"/>
        </a:p>
      </xdr:txBody>
    </xdr:sp>
    <xdr:clientData/>
  </xdr:twoCellAnchor>
  <xdr:twoCellAnchor>
    <xdr:from>
      <xdr:col>20</xdr:col>
      <xdr:colOff>38100</xdr:colOff>
      <xdr:row>9</xdr:row>
      <xdr:rowOff>161924</xdr:rowOff>
    </xdr:from>
    <xdr:to>
      <xdr:col>28</xdr:col>
      <xdr:colOff>247650</xdr:colOff>
      <xdr:row>15</xdr:row>
      <xdr:rowOff>114299</xdr:rowOff>
    </xdr:to>
    <xdr:sp macro="" textlink="">
      <xdr:nvSpPr>
        <xdr:cNvPr id="22" name="textruta 21"/>
        <xdr:cNvSpPr txBox="1"/>
      </xdr:nvSpPr>
      <xdr:spPr>
        <a:xfrm>
          <a:off x="12230100" y="1619249"/>
          <a:ext cx="5086350" cy="923925"/>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GB" sz="1100">
              <a:solidFill>
                <a:schemeClr val="dk1"/>
              </a:solidFill>
              <a:latin typeface="+mn-lt"/>
              <a:ea typeface="+mn-ea"/>
              <a:cs typeface="+mn-cs"/>
            </a:rPr>
            <a:t>Detailed information materials, national guidelines and a tool-kit available for the Total Concept method implementation in each participating countries, targeting the different stakeholders and key actors in the participating countries.</a:t>
          </a:r>
        </a:p>
        <a:p>
          <a:r>
            <a:rPr lang="en-GB" sz="1100">
              <a:solidFill>
                <a:schemeClr val="dk1"/>
              </a:solidFill>
              <a:latin typeface="+mn-lt"/>
              <a:ea typeface="+mn-ea"/>
              <a:cs typeface="+mn-cs"/>
            </a:rPr>
            <a:t> (at</a:t>
          </a:r>
          <a:r>
            <a:rPr lang="en-GB" sz="1100" baseline="0">
              <a:solidFill>
                <a:schemeClr val="dk1"/>
              </a:solidFill>
              <a:latin typeface="+mn-lt"/>
              <a:ea typeface="+mn-ea"/>
              <a:cs typeface="+mn-cs"/>
            </a:rPr>
            <a:t> least 500 downloads of developmed materials)</a:t>
          </a:r>
          <a:endParaRPr lang="en-GB" sz="1100">
            <a:solidFill>
              <a:schemeClr val="dk1"/>
            </a:solidFill>
            <a:latin typeface="+mn-lt"/>
            <a:ea typeface="+mn-ea"/>
            <a:cs typeface="+mn-cs"/>
          </a:endParaRPr>
        </a:p>
        <a:p>
          <a:r>
            <a:rPr lang="en-GB" sz="1100">
              <a:solidFill>
                <a:schemeClr val="dk1"/>
              </a:solidFill>
              <a:latin typeface="+mn-lt"/>
              <a:ea typeface="+mn-ea"/>
              <a:cs typeface="+mn-cs"/>
            </a:rPr>
            <a:t> </a:t>
          </a:r>
          <a:endParaRPr lang="sv-SE" sz="1100">
            <a:solidFill>
              <a:schemeClr val="dk1"/>
            </a:solidFill>
            <a:latin typeface="+mn-lt"/>
            <a:ea typeface="+mn-ea"/>
            <a:cs typeface="+mn-cs"/>
          </a:endParaRPr>
        </a:p>
      </xdr:txBody>
    </xdr:sp>
    <xdr:clientData/>
  </xdr:twoCellAnchor>
  <xdr:twoCellAnchor>
    <xdr:from>
      <xdr:col>20</xdr:col>
      <xdr:colOff>38100</xdr:colOff>
      <xdr:row>16</xdr:row>
      <xdr:rowOff>114299</xdr:rowOff>
    </xdr:from>
    <xdr:to>
      <xdr:col>28</xdr:col>
      <xdr:colOff>247650</xdr:colOff>
      <xdr:row>22</xdr:row>
      <xdr:rowOff>142875</xdr:rowOff>
    </xdr:to>
    <xdr:sp macro="" textlink="">
      <xdr:nvSpPr>
        <xdr:cNvPr id="23" name="textruta 22"/>
        <xdr:cNvSpPr txBox="1"/>
      </xdr:nvSpPr>
      <xdr:spPr>
        <a:xfrm>
          <a:off x="12230100" y="2705099"/>
          <a:ext cx="5086350" cy="1000126"/>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GB" sz="1100">
              <a:solidFill>
                <a:schemeClr val="dk1"/>
              </a:solidFill>
              <a:latin typeface="+mn-lt"/>
              <a:ea typeface="+mn-ea"/>
              <a:cs typeface="+mn-cs"/>
            </a:rPr>
            <a:t>Pilot studies</a:t>
          </a:r>
          <a:r>
            <a:rPr lang="en-GB" sz="1100" baseline="0">
              <a:solidFill>
                <a:schemeClr val="dk1"/>
              </a:solidFill>
              <a:latin typeface="+mn-lt"/>
              <a:ea typeface="+mn-ea"/>
              <a:cs typeface="+mn-cs"/>
            </a:rPr>
            <a:t> carried out and cost- efficient a</a:t>
          </a:r>
          <a:r>
            <a:rPr lang="en-GB" sz="1100">
              <a:solidFill>
                <a:schemeClr val="dk1"/>
              </a:solidFill>
              <a:latin typeface="+mn-lt"/>
              <a:ea typeface="+mn-ea"/>
              <a:cs typeface="+mn-cs"/>
            </a:rPr>
            <a:t>ction packages based on Total Concept method developed for about 15-18 existing non-residential buildings and a practical implementation is carried out in about 6-8 demonstration buildings.  Results</a:t>
          </a:r>
          <a:r>
            <a:rPr lang="en-GB" sz="1100" baseline="0">
              <a:solidFill>
                <a:schemeClr val="dk1"/>
              </a:solidFill>
              <a:latin typeface="+mn-lt"/>
              <a:ea typeface="+mn-ea"/>
              <a:cs typeface="+mn-cs"/>
            </a:rPr>
            <a:t> show energy reduction of at least 50-70%. </a:t>
          </a:r>
          <a:r>
            <a:rPr lang="en-GB" sz="1100">
              <a:solidFill>
                <a:schemeClr val="dk1"/>
              </a:solidFill>
              <a:latin typeface="+mn-lt"/>
              <a:ea typeface="+mn-ea"/>
              <a:cs typeface="+mn-cs"/>
            </a:rPr>
            <a:t>  (at</a:t>
          </a:r>
          <a:r>
            <a:rPr lang="en-GB" sz="1100" baseline="0">
              <a:solidFill>
                <a:schemeClr val="dk1"/>
              </a:solidFill>
              <a:latin typeface="+mn-lt"/>
              <a:ea typeface="+mn-ea"/>
              <a:cs typeface="+mn-cs"/>
            </a:rPr>
            <a:t> least 500 downloads of WP3 and WP4 reports)</a:t>
          </a:r>
          <a:endParaRPr lang="en-GB" sz="1100">
            <a:solidFill>
              <a:schemeClr val="dk1"/>
            </a:solidFill>
            <a:latin typeface="+mn-lt"/>
            <a:ea typeface="+mn-ea"/>
            <a:cs typeface="+mn-cs"/>
          </a:endParaRPr>
        </a:p>
        <a:p>
          <a:endParaRPr lang="sv-SE" sz="1100">
            <a:solidFill>
              <a:schemeClr val="dk1"/>
            </a:solidFill>
            <a:latin typeface="+mn-lt"/>
            <a:ea typeface="+mn-ea"/>
            <a:cs typeface="+mn-cs"/>
          </a:endParaRPr>
        </a:p>
      </xdr:txBody>
    </xdr:sp>
    <xdr:clientData/>
  </xdr:twoCellAnchor>
  <xdr:twoCellAnchor>
    <xdr:from>
      <xdr:col>20</xdr:col>
      <xdr:colOff>76199</xdr:colOff>
      <xdr:row>24</xdr:row>
      <xdr:rowOff>28574</xdr:rowOff>
    </xdr:from>
    <xdr:to>
      <xdr:col>28</xdr:col>
      <xdr:colOff>228600</xdr:colOff>
      <xdr:row>30</xdr:row>
      <xdr:rowOff>0</xdr:rowOff>
    </xdr:to>
    <xdr:sp macro="" textlink="">
      <xdr:nvSpPr>
        <xdr:cNvPr id="24" name="textruta 23"/>
        <xdr:cNvSpPr txBox="1"/>
      </xdr:nvSpPr>
      <xdr:spPr>
        <a:xfrm>
          <a:off x="12268199" y="3914774"/>
          <a:ext cx="5029201" cy="942976"/>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GB" sz="1100">
              <a:solidFill>
                <a:schemeClr val="dk1"/>
              </a:solidFill>
              <a:latin typeface="+mn-lt"/>
              <a:ea typeface="+mn-ea"/>
              <a:cs typeface="+mn-cs"/>
            </a:rPr>
            <a:t>Practical know-how is transferred to the stakeholders and key actors, new knowledge is made available and replication is stimulated.  2</a:t>
          </a:r>
          <a:r>
            <a:rPr lang="en-GB" sz="1100" baseline="0">
              <a:solidFill>
                <a:schemeClr val="dk1"/>
              </a:solidFill>
              <a:latin typeface="+mn-lt"/>
              <a:ea typeface="+mn-ea"/>
              <a:cs typeface="+mn-cs"/>
            </a:rPr>
            <a:t> n</a:t>
          </a:r>
          <a:r>
            <a:rPr lang="en-GB" sz="1100">
              <a:solidFill>
                <a:schemeClr val="dk1"/>
              </a:solidFill>
              <a:latin typeface="+mn-lt"/>
              <a:ea typeface="+mn-ea"/>
              <a:cs typeface="+mn-cs"/>
            </a:rPr>
            <a:t>ational training courses are carried out in each participating country and at least 500 stakeholders and key actors will be trained within the project. </a:t>
          </a:r>
          <a:endParaRPr lang="sv-SE" sz="1100">
            <a:solidFill>
              <a:schemeClr val="dk1"/>
            </a:solidFill>
            <a:latin typeface="+mn-lt"/>
            <a:ea typeface="+mn-ea"/>
            <a:cs typeface="+mn-cs"/>
          </a:endParaRPr>
        </a:p>
        <a:p>
          <a:r>
            <a:rPr lang="en-GB" sz="1100">
              <a:solidFill>
                <a:schemeClr val="dk1"/>
              </a:solidFill>
              <a:latin typeface="+mn-lt"/>
              <a:ea typeface="+mn-ea"/>
              <a:cs typeface="+mn-cs"/>
            </a:rPr>
            <a:t> </a:t>
          </a:r>
          <a:endParaRPr lang="sv-SE" sz="1100">
            <a:solidFill>
              <a:schemeClr val="dk1"/>
            </a:solidFill>
            <a:latin typeface="+mn-lt"/>
            <a:ea typeface="+mn-ea"/>
            <a:cs typeface="+mn-cs"/>
          </a:endParaRPr>
        </a:p>
      </xdr:txBody>
    </xdr:sp>
    <xdr:clientData/>
  </xdr:twoCellAnchor>
  <xdr:twoCellAnchor>
    <xdr:from>
      <xdr:col>20</xdr:col>
      <xdr:colOff>104774</xdr:colOff>
      <xdr:row>30</xdr:row>
      <xdr:rowOff>114299</xdr:rowOff>
    </xdr:from>
    <xdr:to>
      <xdr:col>28</xdr:col>
      <xdr:colOff>238125</xdr:colOff>
      <xdr:row>49</xdr:row>
      <xdr:rowOff>38100</xdr:rowOff>
    </xdr:to>
    <xdr:sp macro="" textlink="">
      <xdr:nvSpPr>
        <xdr:cNvPr id="25" name="textruta 24"/>
        <xdr:cNvSpPr txBox="1"/>
      </xdr:nvSpPr>
      <xdr:spPr>
        <a:xfrm>
          <a:off x="12296774" y="4972049"/>
          <a:ext cx="5010151" cy="3000376"/>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GB" sz="1100">
              <a:solidFill>
                <a:schemeClr val="dk1"/>
              </a:solidFill>
              <a:latin typeface="+mn-lt"/>
              <a:ea typeface="+mn-ea"/>
              <a:cs typeface="+mn-cs"/>
            </a:rPr>
            <a:t>High level dissemination activities, including promotion, seminars and Total Concept workshops/meetings for the stakeholders and key actors for implementing the Total Concept in the participating countries. </a:t>
          </a:r>
        </a:p>
        <a:p>
          <a:pPr>
            <a:buFont typeface="Wingdings" pitchFamily="2" charset="2"/>
            <a:buChar char="Ø"/>
          </a:pPr>
          <a:r>
            <a:rPr lang="en-GB" sz="1100">
              <a:solidFill>
                <a:schemeClr val="dk1"/>
              </a:solidFill>
              <a:latin typeface="+mn-lt"/>
              <a:ea typeface="+mn-ea"/>
              <a:cs typeface="+mn-cs"/>
            </a:rPr>
            <a:t>2 national training courses in each participating</a:t>
          </a:r>
          <a:r>
            <a:rPr lang="en-GB" sz="1100" baseline="0">
              <a:solidFill>
                <a:schemeClr val="dk1"/>
              </a:solidFill>
              <a:latin typeface="+mn-lt"/>
              <a:ea typeface="+mn-ea"/>
              <a:cs typeface="+mn-cs"/>
            </a:rPr>
            <a:t> country (50-100  participants/course)</a:t>
          </a:r>
        </a:p>
        <a:p>
          <a:pPr marL="0" marR="0" indent="0" defTabSz="914400" eaLnBrk="1" fontAlgn="auto" latinLnBrk="0" hangingPunct="1">
            <a:lnSpc>
              <a:spcPct val="100000"/>
            </a:lnSpc>
            <a:spcBef>
              <a:spcPts val="0"/>
            </a:spcBef>
            <a:spcAft>
              <a:spcPts val="0"/>
            </a:spcAft>
            <a:buClrTx/>
            <a:buSzTx/>
            <a:buFont typeface="Wingdings" pitchFamily="2" charset="2"/>
            <a:buChar char="Ø"/>
            <a:tabLst/>
            <a:defRPr/>
          </a:pPr>
          <a:r>
            <a:rPr lang="en-GB" sz="1100" baseline="0">
              <a:solidFill>
                <a:schemeClr val="dk1"/>
              </a:solidFill>
              <a:latin typeface="+mn-lt"/>
              <a:ea typeface="+mn-ea"/>
              <a:cs typeface="+mn-cs"/>
            </a:rPr>
            <a:t>1-2 national seminars  in </a:t>
          </a:r>
          <a:r>
            <a:rPr lang="en-GB" sz="1100">
              <a:solidFill>
                <a:schemeClr val="dk1"/>
              </a:solidFill>
              <a:latin typeface="+mn-lt"/>
              <a:ea typeface="+mn-ea"/>
              <a:cs typeface="+mn-cs"/>
            </a:rPr>
            <a:t>each participating</a:t>
          </a:r>
          <a:r>
            <a:rPr lang="en-GB" sz="1100" baseline="0">
              <a:solidFill>
                <a:schemeClr val="dk1"/>
              </a:solidFill>
              <a:latin typeface="+mn-lt"/>
              <a:ea typeface="+mn-ea"/>
              <a:cs typeface="+mn-cs"/>
            </a:rPr>
            <a:t> country (50-100 participants/seminar)</a:t>
          </a:r>
          <a:endParaRPr lang="sv-SE"/>
        </a:p>
        <a:p>
          <a:pPr>
            <a:buFont typeface="Wingdings" pitchFamily="2" charset="2"/>
            <a:buChar char="Ø"/>
          </a:pPr>
          <a:r>
            <a:rPr lang="en-GB" sz="1100" baseline="0">
              <a:solidFill>
                <a:schemeClr val="dk1"/>
              </a:solidFill>
              <a:latin typeface="+mn-lt"/>
              <a:ea typeface="+mn-ea"/>
              <a:cs typeface="+mn-cs"/>
            </a:rPr>
            <a:t> for local authorities and other stakeholders in the targe group </a:t>
          </a:r>
        </a:p>
        <a:p>
          <a:pPr>
            <a:buFont typeface="Wingdings" pitchFamily="2" charset="2"/>
            <a:buChar char="Ø"/>
          </a:pPr>
          <a:r>
            <a:rPr lang="en-GB" sz="1100" baseline="0">
              <a:solidFill>
                <a:schemeClr val="dk1"/>
              </a:solidFill>
              <a:latin typeface="+mn-lt"/>
              <a:ea typeface="+mn-ea"/>
              <a:cs typeface="+mn-cs"/>
            </a:rPr>
            <a:t>National help desk service provided to support the replications</a:t>
          </a:r>
        </a:p>
        <a:p>
          <a:pPr>
            <a:buFont typeface="Wingdings" pitchFamily="2" charset="2"/>
            <a:buChar char="Ø"/>
          </a:pPr>
          <a:r>
            <a:rPr lang="en-GB" sz="1100" baseline="0">
              <a:solidFill>
                <a:schemeClr val="dk1"/>
              </a:solidFill>
              <a:latin typeface="+mn-lt"/>
              <a:ea typeface="+mn-ea"/>
              <a:cs typeface="+mn-cs"/>
            </a:rPr>
            <a:t>10 000 printed leaflets nad 3000 high quality brochures distributed</a:t>
          </a:r>
        </a:p>
        <a:p>
          <a:pPr>
            <a:buFont typeface="Wingdings" pitchFamily="2" charset="2"/>
            <a:buChar char="Ø"/>
          </a:pPr>
          <a:r>
            <a:rPr lang="en-GB" sz="1100" baseline="0">
              <a:solidFill>
                <a:schemeClr val="dk1"/>
              </a:solidFill>
              <a:latin typeface="+mn-lt"/>
              <a:ea typeface="+mn-ea"/>
              <a:cs typeface="+mn-cs"/>
            </a:rPr>
            <a:t>project website with at least 2000 visitors during the project duration</a:t>
          </a:r>
        </a:p>
        <a:p>
          <a:pPr>
            <a:buFont typeface="Wingdings" pitchFamily="2" charset="2"/>
            <a:buChar char="Ø"/>
          </a:pPr>
          <a:r>
            <a:rPr lang="en-GB" sz="1100" baseline="0">
              <a:solidFill>
                <a:schemeClr val="dk1"/>
              </a:solidFill>
              <a:latin typeface="+mn-lt"/>
              <a:ea typeface="+mn-ea"/>
              <a:cs typeface="+mn-cs"/>
            </a:rPr>
            <a:t> 4 e- newsletters distributed</a:t>
          </a:r>
        </a:p>
        <a:p>
          <a:pPr>
            <a:buFont typeface="Wingdings" pitchFamily="2" charset="2"/>
            <a:buChar char="Ø"/>
          </a:pPr>
          <a:r>
            <a:rPr lang="en-GB" sz="1100" baseline="0">
              <a:solidFill>
                <a:schemeClr val="dk1"/>
              </a:solidFill>
              <a:latin typeface="+mn-lt"/>
              <a:ea typeface="+mn-ea"/>
              <a:cs typeface="+mn-cs"/>
            </a:rPr>
            <a:t> 5-6 Total Concept working meetings for key actors and stakeholders within the project consortium </a:t>
          </a:r>
        </a:p>
        <a:p>
          <a:pPr>
            <a:buFont typeface="Wingdings" pitchFamily="2" charset="2"/>
            <a:buChar char="Ø"/>
          </a:pPr>
          <a:r>
            <a:rPr lang="en-GB" sz="1100" baseline="0">
              <a:solidFill>
                <a:schemeClr val="dk1"/>
              </a:solidFill>
              <a:latin typeface="+mn-lt"/>
              <a:ea typeface="+mn-ea"/>
              <a:cs typeface="+mn-cs"/>
            </a:rPr>
            <a:t>presentations at national conferences /seminars, articles published in trade journals</a:t>
          </a:r>
        </a:p>
        <a:p>
          <a:r>
            <a:rPr lang="en-GB" sz="1100" b="1" i="1">
              <a:solidFill>
                <a:schemeClr val="dk1"/>
              </a:solidFill>
              <a:latin typeface="+mn-lt"/>
              <a:ea typeface="+mn-ea"/>
              <a:cs typeface="+mn-cs"/>
            </a:rPr>
            <a:t>At least 10-15 concrete expressions of interest from relevant stakeholders in each participating country to try out and implement the Total Concept method.  </a:t>
          </a:r>
          <a:endParaRPr lang="sv-SE" sz="1100" b="1" i="1">
            <a:solidFill>
              <a:schemeClr val="dk1"/>
            </a:solidFill>
            <a:latin typeface="+mn-lt"/>
            <a:ea typeface="+mn-ea"/>
            <a:cs typeface="+mn-cs"/>
          </a:endParaRPr>
        </a:p>
      </xdr:txBody>
    </xdr:sp>
    <xdr:clientData/>
  </xdr:twoCellAnchor>
  <xdr:twoCellAnchor>
    <xdr:from>
      <xdr:col>20</xdr:col>
      <xdr:colOff>104775</xdr:colOff>
      <xdr:row>49</xdr:row>
      <xdr:rowOff>142875</xdr:rowOff>
    </xdr:from>
    <xdr:to>
      <xdr:col>28</xdr:col>
      <xdr:colOff>238125</xdr:colOff>
      <xdr:row>54</xdr:row>
      <xdr:rowOff>123825</xdr:rowOff>
    </xdr:to>
    <xdr:sp macro="" textlink="">
      <xdr:nvSpPr>
        <xdr:cNvPr id="26" name="textruta 25"/>
        <xdr:cNvSpPr txBox="1"/>
      </xdr:nvSpPr>
      <xdr:spPr>
        <a:xfrm>
          <a:off x="12296775" y="8077200"/>
          <a:ext cx="5010150" cy="790575"/>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pPr lvl="0"/>
          <a:r>
            <a:rPr lang="en-US" sz="1100">
              <a:solidFill>
                <a:schemeClr val="dk1"/>
              </a:solidFill>
              <a:latin typeface="+mn-lt"/>
              <a:ea typeface="+mn-ea"/>
              <a:cs typeface="+mn-cs"/>
            </a:rPr>
            <a:t>Overall recommendations reported for the general European applications of the Total Concept method , common guidelines and tools available to support the Total Concept method implementation  on broader</a:t>
          </a:r>
          <a:r>
            <a:rPr lang="en-US" sz="1100" baseline="0">
              <a:solidFill>
                <a:schemeClr val="dk1"/>
              </a:solidFill>
              <a:latin typeface="+mn-lt"/>
              <a:ea typeface="+mn-ea"/>
              <a:cs typeface="+mn-cs"/>
            </a:rPr>
            <a:t> scale.  (at least 100 downloaded reports and information materials outside the participating countries)</a:t>
          </a:r>
          <a:endParaRPr lang="sv-SE" sz="1100">
            <a:solidFill>
              <a:schemeClr val="dk1"/>
            </a:solidFill>
            <a:latin typeface="+mn-lt"/>
            <a:ea typeface="+mn-ea"/>
            <a:cs typeface="+mn-cs"/>
          </a:endParaRPr>
        </a:p>
      </xdr:txBody>
    </xdr:sp>
    <xdr:clientData/>
  </xdr:twoCellAnchor>
  <xdr:twoCellAnchor>
    <xdr:from>
      <xdr:col>10</xdr:col>
      <xdr:colOff>38100</xdr:colOff>
      <xdr:row>1</xdr:row>
      <xdr:rowOff>28575</xdr:rowOff>
    </xdr:from>
    <xdr:to>
      <xdr:col>13</xdr:col>
      <xdr:colOff>352425</xdr:colOff>
      <xdr:row>2</xdr:row>
      <xdr:rowOff>95250</xdr:rowOff>
    </xdr:to>
    <xdr:sp macro="" textlink="">
      <xdr:nvSpPr>
        <xdr:cNvPr id="27" name="textruta 26"/>
        <xdr:cNvSpPr txBox="1"/>
      </xdr:nvSpPr>
      <xdr:spPr>
        <a:xfrm>
          <a:off x="6134100" y="190500"/>
          <a:ext cx="2143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Project</a:t>
          </a:r>
          <a:r>
            <a:rPr lang="sv-SE" sz="1100" b="1" i="1" baseline="0"/>
            <a:t> objectives</a:t>
          </a:r>
          <a:endParaRPr lang="sv-SE" sz="1100" b="1" i="1"/>
        </a:p>
      </xdr:txBody>
    </xdr:sp>
    <xdr:clientData/>
  </xdr:twoCellAnchor>
  <xdr:twoCellAnchor>
    <xdr:from>
      <xdr:col>12</xdr:col>
      <xdr:colOff>438150</xdr:colOff>
      <xdr:row>8</xdr:row>
      <xdr:rowOff>28575</xdr:rowOff>
    </xdr:from>
    <xdr:to>
      <xdr:col>16</xdr:col>
      <xdr:colOff>142875</xdr:colOff>
      <xdr:row>9</xdr:row>
      <xdr:rowOff>95250</xdr:rowOff>
    </xdr:to>
    <xdr:sp macro="" textlink="">
      <xdr:nvSpPr>
        <xdr:cNvPr id="28" name="textruta 27"/>
        <xdr:cNvSpPr txBox="1"/>
      </xdr:nvSpPr>
      <xdr:spPr>
        <a:xfrm>
          <a:off x="7753350" y="1323975"/>
          <a:ext cx="2143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Specific </a:t>
          </a:r>
          <a:r>
            <a:rPr lang="sv-SE" sz="1100" b="1" i="1" baseline="0"/>
            <a:t> objectives</a:t>
          </a:r>
          <a:endParaRPr lang="sv-SE" sz="1100" b="1" i="1"/>
        </a:p>
      </xdr:txBody>
    </xdr:sp>
    <xdr:clientData/>
  </xdr:twoCellAnchor>
  <xdr:twoCellAnchor>
    <xdr:from>
      <xdr:col>19</xdr:col>
      <xdr:colOff>19050</xdr:colOff>
      <xdr:row>18</xdr:row>
      <xdr:rowOff>95250</xdr:rowOff>
    </xdr:from>
    <xdr:to>
      <xdr:col>19</xdr:col>
      <xdr:colOff>542925</xdr:colOff>
      <xdr:row>20</xdr:row>
      <xdr:rowOff>95250</xdr:rowOff>
    </xdr:to>
    <xdr:sp macro="" textlink="">
      <xdr:nvSpPr>
        <xdr:cNvPr id="29" name="Höger 28"/>
        <xdr:cNvSpPr/>
      </xdr:nvSpPr>
      <xdr:spPr bwMode="auto">
        <a:xfrm>
          <a:off x="11601450" y="3009900"/>
          <a:ext cx="523875" cy="323850"/>
        </a:xfrm>
        <a:prstGeom prst="rightArrow">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sv-SE" sz="1100"/>
        </a:p>
      </xdr:txBody>
    </xdr:sp>
    <xdr:clientData/>
  </xdr:twoCellAnchor>
  <xdr:twoCellAnchor>
    <xdr:from>
      <xdr:col>23</xdr:col>
      <xdr:colOff>314325</xdr:colOff>
      <xdr:row>8</xdr:row>
      <xdr:rowOff>38100</xdr:rowOff>
    </xdr:from>
    <xdr:to>
      <xdr:col>27</xdr:col>
      <xdr:colOff>19050</xdr:colOff>
      <xdr:row>9</xdr:row>
      <xdr:rowOff>104775</xdr:rowOff>
    </xdr:to>
    <xdr:sp macro="" textlink="">
      <xdr:nvSpPr>
        <xdr:cNvPr id="30" name="textruta 29"/>
        <xdr:cNvSpPr txBox="1"/>
      </xdr:nvSpPr>
      <xdr:spPr>
        <a:xfrm>
          <a:off x="14335125" y="1333500"/>
          <a:ext cx="2143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Main outputs</a:t>
          </a:r>
        </a:p>
      </xdr:txBody>
    </xdr:sp>
    <xdr:clientData/>
  </xdr:twoCellAnchor>
  <xdr:twoCellAnchor>
    <xdr:from>
      <xdr:col>19</xdr:col>
      <xdr:colOff>38100</xdr:colOff>
      <xdr:row>25</xdr:row>
      <xdr:rowOff>142875</xdr:rowOff>
    </xdr:from>
    <xdr:to>
      <xdr:col>19</xdr:col>
      <xdr:colOff>561975</xdr:colOff>
      <xdr:row>27</xdr:row>
      <xdr:rowOff>142875</xdr:rowOff>
    </xdr:to>
    <xdr:sp macro="" textlink="">
      <xdr:nvSpPr>
        <xdr:cNvPr id="32" name="Höger 31"/>
        <xdr:cNvSpPr/>
      </xdr:nvSpPr>
      <xdr:spPr bwMode="auto">
        <a:xfrm>
          <a:off x="11620500" y="4191000"/>
          <a:ext cx="523875" cy="323850"/>
        </a:xfrm>
        <a:prstGeom prst="rightArrow">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sv-SE" sz="1100"/>
        </a:p>
      </xdr:txBody>
    </xdr:sp>
    <xdr:clientData/>
  </xdr:twoCellAnchor>
  <xdr:twoCellAnchor>
    <xdr:from>
      <xdr:col>19</xdr:col>
      <xdr:colOff>28575</xdr:colOff>
      <xdr:row>33</xdr:row>
      <xdr:rowOff>123825</xdr:rowOff>
    </xdr:from>
    <xdr:to>
      <xdr:col>19</xdr:col>
      <xdr:colOff>552450</xdr:colOff>
      <xdr:row>35</xdr:row>
      <xdr:rowOff>123825</xdr:rowOff>
    </xdr:to>
    <xdr:sp macro="" textlink="">
      <xdr:nvSpPr>
        <xdr:cNvPr id="33" name="Höger 32"/>
        <xdr:cNvSpPr/>
      </xdr:nvSpPr>
      <xdr:spPr bwMode="auto">
        <a:xfrm>
          <a:off x="11610975" y="5467350"/>
          <a:ext cx="523875" cy="323850"/>
        </a:xfrm>
        <a:prstGeom prst="rightArrow">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sv-SE" sz="1100"/>
        </a:p>
      </xdr:txBody>
    </xdr:sp>
    <xdr:clientData/>
  </xdr:twoCellAnchor>
  <xdr:twoCellAnchor>
    <xdr:from>
      <xdr:col>19</xdr:col>
      <xdr:colOff>9525</xdr:colOff>
      <xdr:row>42</xdr:row>
      <xdr:rowOff>38100</xdr:rowOff>
    </xdr:from>
    <xdr:to>
      <xdr:col>19</xdr:col>
      <xdr:colOff>533400</xdr:colOff>
      <xdr:row>44</xdr:row>
      <xdr:rowOff>38100</xdr:rowOff>
    </xdr:to>
    <xdr:sp macro="" textlink="">
      <xdr:nvSpPr>
        <xdr:cNvPr id="34" name="Höger 33"/>
        <xdr:cNvSpPr/>
      </xdr:nvSpPr>
      <xdr:spPr bwMode="auto">
        <a:xfrm>
          <a:off x="11591925" y="6838950"/>
          <a:ext cx="523875" cy="323850"/>
        </a:xfrm>
        <a:prstGeom prst="rightArrow">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sv-SE" sz="1100"/>
        </a:p>
      </xdr:txBody>
    </xdr:sp>
    <xdr:clientData/>
  </xdr:twoCellAnchor>
  <xdr:twoCellAnchor>
    <xdr:from>
      <xdr:col>19</xdr:col>
      <xdr:colOff>28575</xdr:colOff>
      <xdr:row>51</xdr:row>
      <xdr:rowOff>0</xdr:rowOff>
    </xdr:from>
    <xdr:to>
      <xdr:col>19</xdr:col>
      <xdr:colOff>552450</xdr:colOff>
      <xdr:row>53</xdr:row>
      <xdr:rowOff>0</xdr:rowOff>
    </xdr:to>
    <xdr:sp macro="" textlink="">
      <xdr:nvSpPr>
        <xdr:cNvPr id="35" name="Höger 34"/>
        <xdr:cNvSpPr/>
      </xdr:nvSpPr>
      <xdr:spPr bwMode="auto">
        <a:xfrm>
          <a:off x="11610975" y="8258175"/>
          <a:ext cx="523875" cy="323850"/>
        </a:xfrm>
        <a:prstGeom prst="rightArrow">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xdr:row>
      <xdr:rowOff>133350</xdr:rowOff>
    </xdr:from>
    <xdr:to>
      <xdr:col>2</xdr:col>
      <xdr:colOff>2695575</xdr:colOff>
      <xdr:row>8</xdr:row>
      <xdr:rowOff>66675</xdr:rowOff>
    </xdr:to>
    <xdr:sp macro="" textlink="">
      <xdr:nvSpPr>
        <xdr:cNvPr id="2" name="textruta 1"/>
        <xdr:cNvSpPr txBox="1"/>
      </xdr:nvSpPr>
      <xdr:spPr>
        <a:xfrm>
          <a:off x="4305300" y="657225"/>
          <a:ext cx="2657475" cy="800100"/>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b="1">
              <a:solidFill>
                <a:schemeClr val="dk1"/>
              </a:solidFill>
              <a:latin typeface="+mn-lt"/>
              <a:ea typeface="+mn-ea"/>
              <a:cs typeface="+mn-cs"/>
            </a:rPr>
            <a:t>Real estate companies,</a:t>
          </a:r>
          <a:r>
            <a:rPr lang="en-GB" sz="1100" b="1" baseline="0">
              <a:solidFill>
                <a:schemeClr val="dk1"/>
              </a:solidFill>
              <a:latin typeface="+mn-lt"/>
              <a:ea typeface="+mn-ea"/>
              <a:cs typeface="+mn-cs"/>
            </a:rPr>
            <a:t> </a:t>
          </a:r>
        </a:p>
        <a:p>
          <a:r>
            <a:rPr lang="en-GB" sz="1100" b="1" baseline="0">
              <a:solidFill>
                <a:schemeClr val="dk1"/>
              </a:solidFill>
              <a:latin typeface="+mn-lt"/>
              <a:ea typeface="+mn-ea"/>
              <a:cs typeface="+mn-cs"/>
            </a:rPr>
            <a:t>building owners,</a:t>
          </a:r>
        </a:p>
        <a:p>
          <a:r>
            <a:rPr lang="en-GB" sz="1100" b="1" baseline="0">
              <a:solidFill>
                <a:schemeClr val="dk1"/>
              </a:solidFill>
              <a:latin typeface="+mn-lt"/>
              <a:ea typeface="+mn-ea"/>
              <a:cs typeface="+mn-cs"/>
            </a:rPr>
            <a:t>companies investing in the energy performance improvements (ESCO)</a:t>
          </a:r>
        </a:p>
        <a:p>
          <a:endParaRPr lang="sv-SE" sz="1100">
            <a:solidFill>
              <a:schemeClr val="dk1"/>
            </a:solidFill>
            <a:latin typeface="+mn-lt"/>
            <a:ea typeface="+mn-ea"/>
            <a:cs typeface="+mn-cs"/>
          </a:endParaRPr>
        </a:p>
      </xdr:txBody>
    </xdr:sp>
    <xdr:clientData/>
  </xdr:twoCellAnchor>
  <xdr:twoCellAnchor>
    <xdr:from>
      <xdr:col>2</xdr:col>
      <xdr:colOff>238125</xdr:colOff>
      <xdr:row>2</xdr:row>
      <xdr:rowOff>0</xdr:rowOff>
    </xdr:from>
    <xdr:to>
      <xdr:col>2</xdr:col>
      <xdr:colOff>2695575</xdr:colOff>
      <xdr:row>3</xdr:row>
      <xdr:rowOff>85725</xdr:rowOff>
    </xdr:to>
    <xdr:sp macro="" textlink="">
      <xdr:nvSpPr>
        <xdr:cNvPr id="3" name="textruta 2"/>
        <xdr:cNvSpPr txBox="1"/>
      </xdr:nvSpPr>
      <xdr:spPr>
        <a:xfrm>
          <a:off x="4505325" y="361950"/>
          <a:ext cx="2457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Results</a:t>
          </a:r>
        </a:p>
      </xdr:txBody>
    </xdr:sp>
    <xdr:clientData/>
  </xdr:twoCellAnchor>
  <xdr:twoCellAnchor>
    <xdr:from>
      <xdr:col>1</xdr:col>
      <xdr:colOff>66675</xdr:colOff>
      <xdr:row>2</xdr:row>
      <xdr:rowOff>0</xdr:rowOff>
    </xdr:from>
    <xdr:to>
      <xdr:col>1</xdr:col>
      <xdr:colOff>2076450</xdr:colOff>
      <xdr:row>3</xdr:row>
      <xdr:rowOff>104775</xdr:rowOff>
    </xdr:to>
    <xdr:sp macro="" textlink="">
      <xdr:nvSpPr>
        <xdr:cNvPr id="4" name="textruta 3"/>
        <xdr:cNvSpPr txBox="1"/>
      </xdr:nvSpPr>
      <xdr:spPr>
        <a:xfrm>
          <a:off x="1504950" y="361950"/>
          <a:ext cx="20097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Project implementation</a:t>
          </a:r>
        </a:p>
      </xdr:txBody>
    </xdr:sp>
    <xdr:clientData/>
  </xdr:twoCellAnchor>
  <xdr:twoCellAnchor>
    <xdr:from>
      <xdr:col>0</xdr:col>
      <xdr:colOff>28575</xdr:colOff>
      <xdr:row>5</xdr:row>
      <xdr:rowOff>114300</xdr:rowOff>
    </xdr:from>
    <xdr:to>
      <xdr:col>1</xdr:col>
      <xdr:colOff>733425</xdr:colOff>
      <xdr:row>7</xdr:row>
      <xdr:rowOff>19050</xdr:rowOff>
    </xdr:to>
    <xdr:sp macro="" textlink="">
      <xdr:nvSpPr>
        <xdr:cNvPr id="5" name="textruta 4"/>
        <xdr:cNvSpPr txBox="1"/>
      </xdr:nvSpPr>
      <xdr:spPr>
        <a:xfrm>
          <a:off x="28575" y="1019175"/>
          <a:ext cx="2143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Primary</a:t>
          </a:r>
        </a:p>
      </xdr:txBody>
    </xdr:sp>
    <xdr:clientData/>
  </xdr:twoCellAnchor>
  <xdr:twoCellAnchor>
    <xdr:from>
      <xdr:col>0</xdr:col>
      <xdr:colOff>9525</xdr:colOff>
      <xdr:row>19</xdr:row>
      <xdr:rowOff>114300</xdr:rowOff>
    </xdr:from>
    <xdr:to>
      <xdr:col>1</xdr:col>
      <xdr:colOff>714375</xdr:colOff>
      <xdr:row>21</xdr:row>
      <xdr:rowOff>19050</xdr:rowOff>
    </xdr:to>
    <xdr:sp macro="" textlink="">
      <xdr:nvSpPr>
        <xdr:cNvPr id="6" name="textruta 5"/>
        <xdr:cNvSpPr txBox="1"/>
      </xdr:nvSpPr>
      <xdr:spPr>
        <a:xfrm>
          <a:off x="9525" y="3286125"/>
          <a:ext cx="2143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Secondary</a:t>
          </a:r>
        </a:p>
      </xdr:txBody>
    </xdr:sp>
    <xdr:clientData/>
  </xdr:twoCellAnchor>
  <xdr:twoCellAnchor>
    <xdr:from>
      <xdr:col>2</xdr:col>
      <xdr:colOff>28575</xdr:colOff>
      <xdr:row>8</xdr:row>
      <xdr:rowOff>133350</xdr:rowOff>
    </xdr:from>
    <xdr:to>
      <xdr:col>2</xdr:col>
      <xdr:colOff>2686050</xdr:colOff>
      <xdr:row>12</xdr:row>
      <xdr:rowOff>9525</xdr:rowOff>
    </xdr:to>
    <xdr:sp macro="" textlink="">
      <xdr:nvSpPr>
        <xdr:cNvPr id="7" name="textruta 6"/>
        <xdr:cNvSpPr txBox="1"/>
      </xdr:nvSpPr>
      <xdr:spPr>
        <a:xfrm>
          <a:off x="4295775" y="1524000"/>
          <a:ext cx="2657475" cy="523875"/>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b="1">
              <a:solidFill>
                <a:schemeClr val="dk1"/>
              </a:solidFill>
              <a:latin typeface="+mn-lt"/>
              <a:ea typeface="+mn-ea"/>
              <a:cs typeface="+mn-cs"/>
            </a:rPr>
            <a:t>Consultants and engineers</a:t>
          </a:r>
          <a:r>
            <a:rPr lang="en-GB" sz="1100" b="1" baseline="0">
              <a:solidFill>
                <a:schemeClr val="dk1"/>
              </a:solidFill>
              <a:latin typeface="+mn-lt"/>
              <a:ea typeface="+mn-ea"/>
              <a:cs typeface="+mn-cs"/>
            </a:rPr>
            <a:t> working with energy performance improvements</a:t>
          </a:r>
        </a:p>
        <a:p>
          <a:endParaRPr lang="sv-SE" sz="1100">
            <a:solidFill>
              <a:schemeClr val="dk1"/>
            </a:solidFill>
            <a:latin typeface="+mn-lt"/>
            <a:ea typeface="+mn-ea"/>
            <a:cs typeface="+mn-cs"/>
          </a:endParaRPr>
        </a:p>
      </xdr:txBody>
    </xdr:sp>
    <xdr:clientData/>
  </xdr:twoCellAnchor>
  <xdr:twoCellAnchor>
    <xdr:from>
      <xdr:col>2</xdr:col>
      <xdr:colOff>57150</xdr:colOff>
      <xdr:row>20</xdr:row>
      <xdr:rowOff>0</xdr:rowOff>
    </xdr:from>
    <xdr:to>
      <xdr:col>2</xdr:col>
      <xdr:colOff>2743200</xdr:colOff>
      <xdr:row>23</xdr:row>
      <xdr:rowOff>38100</xdr:rowOff>
    </xdr:to>
    <xdr:sp macro="" textlink="">
      <xdr:nvSpPr>
        <xdr:cNvPr id="8" name="textruta 7"/>
        <xdr:cNvSpPr txBox="1"/>
      </xdr:nvSpPr>
      <xdr:spPr>
        <a:xfrm>
          <a:off x="4324350" y="3333750"/>
          <a:ext cx="2686050" cy="523875"/>
        </a:xfrm>
        <a:prstGeom prst="rect">
          <a:avLst/>
        </a:prstGeom>
        <a:ln/>
        <a:scene3d>
          <a:camera prst="orthographicFront"/>
          <a:lightRig rig="threePt" dir="t"/>
        </a:scene3d>
        <a:sp3d>
          <a:bevelT/>
        </a:sp3d>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r>
            <a:rPr lang="en-GB" sz="1100" b="1">
              <a:solidFill>
                <a:schemeClr val="dk1"/>
              </a:solidFill>
              <a:latin typeface="+mn-lt"/>
              <a:ea typeface="+mn-ea"/>
              <a:cs typeface="+mn-cs"/>
            </a:rPr>
            <a:t>Representatives from local and national authorities</a:t>
          </a:r>
          <a:endParaRPr lang="en-GB" sz="1100" b="1" baseline="0">
            <a:solidFill>
              <a:schemeClr val="dk1"/>
            </a:solidFill>
            <a:latin typeface="+mn-lt"/>
            <a:ea typeface="+mn-ea"/>
            <a:cs typeface="+mn-cs"/>
          </a:endParaRPr>
        </a:p>
        <a:p>
          <a:endParaRPr lang="sv-SE" sz="1100">
            <a:solidFill>
              <a:schemeClr val="dk1"/>
            </a:solidFill>
            <a:latin typeface="+mn-lt"/>
            <a:ea typeface="+mn-ea"/>
            <a:cs typeface="+mn-cs"/>
          </a:endParaRPr>
        </a:p>
      </xdr:txBody>
    </xdr:sp>
    <xdr:clientData/>
  </xdr:twoCellAnchor>
  <xdr:twoCellAnchor>
    <xdr:from>
      <xdr:col>1</xdr:col>
      <xdr:colOff>28575</xdr:colOff>
      <xdr:row>14</xdr:row>
      <xdr:rowOff>33337</xdr:rowOff>
    </xdr:from>
    <xdr:to>
      <xdr:col>1</xdr:col>
      <xdr:colOff>2686050</xdr:colOff>
      <xdr:row>16</xdr:row>
      <xdr:rowOff>4762</xdr:rowOff>
    </xdr:to>
    <xdr:sp macro="" textlink="">
      <xdr:nvSpPr>
        <xdr:cNvPr id="9" name="textruta 8"/>
        <xdr:cNvSpPr txBox="1"/>
      </xdr:nvSpPr>
      <xdr:spPr>
        <a:xfrm>
          <a:off x="1465263" y="2359025"/>
          <a:ext cx="2657475" cy="288925"/>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b="1">
              <a:solidFill>
                <a:schemeClr val="dk1"/>
              </a:solidFill>
              <a:latin typeface="+mn-lt"/>
              <a:ea typeface="+mn-ea"/>
              <a:cs typeface="+mn-cs"/>
            </a:rPr>
            <a:t>Trade association of</a:t>
          </a:r>
          <a:r>
            <a:rPr lang="en-GB" sz="1100" b="1" baseline="0">
              <a:solidFill>
                <a:schemeClr val="dk1"/>
              </a:solidFill>
              <a:latin typeface="+mn-lt"/>
              <a:ea typeface="+mn-ea"/>
              <a:cs typeface="+mn-cs"/>
            </a:rPr>
            <a:t> construction clients</a:t>
          </a:r>
        </a:p>
        <a:p>
          <a:endParaRPr lang="sv-SE" sz="1100">
            <a:solidFill>
              <a:schemeClr val="dk1"/>
            </a:solidFill>
            <a:latin typeface="+mn-lt"/>
            <a:ea typeface="+mn-ea"/>
            <a:cs typeface="+mn-cs"/>
          </a:endParaRPr>
        </a:p>
      </xdr:txBody>
    </xdr:sp>
    <xdr:clientData/>
  </xdr:twoCellAnchor>
  <xdr:twoCellAnchor>
    <xdr:from>
      <xdr:col>1</xdr:col>
      <xdr:colOff>26987</xdr:colOff>
      <xdr:row>16</xdr:row>
      <xdr:rowOff>101600</xdr:rowOff>
    </xdr:from>
    <xdr:to>
      <xdr:col>1</xdr:col>
      <xdr:colOff>2684462</xdr:colOff>
      <xdr:row>18</xdr:row>
      <xdr:rowOff>73025</xdr:rowOff>
    </xdr:to>
    <xdr:sp macro="" textlink="">
      <xdr:nvSpPr>
        <xdr:cNvPr id="10" name="textruta 9"/>
        <xdr:cNvSpPr txBox="1"/>
      </xdr:nvSpPr>
      <xdr:spPr>
        <a:xfrm>
          <a:off x="1463675" y="2744788"/>
          <a:ext cx="2657475" cy="288925"/>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b="1">
              <a:solidFill>
                <a:schemeClr val="dk1"/>
              </a:solidFill>
              <a:latin typeface="+mn-lt"/>
              <a:ea typeface="+mn-ea"/>
              <a:cs typeface="+mn-cs"/>
            </a:rPr>
            <a:t>Trade association of</a:t>
          </a:r>
          <a:r>
            <a:rPr lang="en-GB" sz="1100" b="1" baseline="0">
              <a:solidFill>
                <a:schemeClr val="dk1"/>
              </a:solidFill>
              <a:latin typeface="+mn-lt"/>
              <a:ea typeface="+mn-ea"/>
              <a:cs typeface="+mn-cs"/>
            </a:rPr>
            <a:t> HVAC engineers</a:t>
          </a:r>
        </a:p>
        <a:p>
          <a:endParaRPr lang="sv-SE" sz="1100">
            <a:solidFill>
              <a:schemeClr val="dk1"/>
            </a:solidFill>
            <a:latin typeface="+mn-lt"/>
            <a:ea typeface="+mn-ea"/>
            <a:cs typeface="+mn-cs"/>
          </a:endParaRPr>
        </a:p>
      </xdr:txBody>
    </xdr:sp>
    <xdr:clientData/>
  </xdr:twoCellAnchor>
  <xdr:twoCellAnchor>
    <xdr:from>
      <xdr:col>1</xdr:col>
      <xdr:colOff>38100</xdr:colOff>
      <xdr:row>3</xdr:row>
      <xdr:rowOff>142875</xdr:rowOff>
    </xdr:from>
    <xdr:to>
      <xdr:col>1</xdr:col>
      <xdr:colOff>2695575</xdr:colOff>
      <xdr:row>7</xdr:row>
      <xdr:rowOff>66675</xdr:rowOff>
    </xdr:to>
    <xdr:sp macro="" textlink="">
      <xdr:nvSpPr>
        <xdr:cNvPr id="11" name="textruta 10"/>
        <xdr:cNvSpPr txBox="1"/>
      </xdr:nvSpPr>
      <xdr:spPr>
        <a:xfrm>
          <a:off x="1476375" y="666750"/>
          <a:ext cx="2657475" cy="628650"/>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Consultants and engineers</a:t>
          </a:r>
          <a:r>
            <a:rPr lang="en-GB" sz="1100" b="1" baseline="0">
              <a:solidFill>
                <a:schemeClr val="dk1"/>
              </a:solidFill>
              <a:latin typeface="+mn-lt"/>
              <a:ea typeface="+mn-ea"/>
              <a:cs typeface="+mn-cs"/>
            </a:rPr>
            <a:t> working with energy performance improvements in pilot studies</a:t>
          </a:r>
          <a:endParaRPr lang="sv-SE"/>
        </a:p>
        <a:p>
          <a:endParaRPr lang="en-GB" sz="1100" b="1" baseline="0">
            <a:solidFill>
              <a:schemeClr val="dk1"/>
            </a:solidFill>
            <a:latin typeface="+mn-lt"/>
            <a:ea typeface="+mn-ea"/>
            <a:cs typeface="+mn-cs"/>
          </a:endParaRPr>
        </a:p>
        <a:p>
          <a:endParaRPr lang="sv-SE" sz="1100">
            <a:solidFill>
              <a:schemeClr val="dk1"/>
            </a:solidFill>
            <a:latin typeface="+mn-lt"/>
            <a:ea typeface="+mn-ea"/>
            <a:cs typeface="+mn-cs"/>
          </a:endParaRPr>
        </a:p>
      </xdr:txBody>
    </xdr:sp>
    <xdr:clientData/>
  </xdr:twoCellAnchor>
  <xdr:twoCellAnchor>
    <xdr:from>
      <xdr:col>2</xdr:col>
      <xdr:colOff>28575</xdr:colOff>
      <xdr:row>12</xdr:row>
      <xdr:rowOff>85726</xdr:rowOff>
    </xdr:from>
    <xdr:to>
      <xdr:col>2</xdr:col>
      <xdr:colOff>2714625</xdr:colOff>
      <xdr:row>16</xdr:row>
      <xdr:rowOff>47626</xdr:rowOff>
    </xdr:to>
    <xdr:sp macro="" textlink="">
      <xdr:nvSpPr>
        <xdr:cNvPr id="12" name="textruta 11"/>
        <xdr:cNvSpPr txBox="1"/>
      </xdr:nvSpPr>
      <xdr:spPr>
        <a:xfrm>
          <a:off x="4295775" y="2124076"/>
          <a:ext cx="2686050" cy="609600"/>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b="1">
              <a:solidFill>
                <a:schemeClr val="dk1"/>
              </a:solidFill>
              <a:latin typeface="+mn-lt"/>
              <a:ea typeface="+mn-ea"/>
              <a:cs typeface="+mn-cs"/>
            </a:rPr>
            <a:t>Contractors and technology providors</a:t>
          </a:r>
          <a:r>
            <a:rPr lang="en-GB" sz="1100" b="1" baseline="0">
              <a:solidFill>
                <a:schemeClr val="dk1"/>
              </a:solidFill>
              <a:latin typeface="+mn-lt"/>
              <a:ea typeface="+mn-ea"/>
              <a:cs typeface="+mn-cs"/>
            </a:rPr>
            <a:t> involved in retrofitting of non-residential buildings</a:t>
          </a:r>
        </a:p>
        <a:p>
          <a:endParaRPr lang="sv-SE" sz="1100">
            <a:solidFill>
              <a:schemeClr val="dk1"/>
            </a:solidFill>
            <a:latin typeface="+mn-lt"/>
            <a:ea typeface="+mn-ea"/>
            <a:cs typeface="+mn-cs"/>
          </a:endParaRPr>
        </a:p>
      </xdr:txBody>
    </xdr:sp>
    <xdr:clientData/>
  </xdr:twoCellAnchor>
  <xdr:twoCellAnchor>
    <xdr:from>
      <xdr:col>1</xdr:col>
      <xdr:colOff>28575</xdr:colOff>
      <xdr:row>7</xdr:row>
      <xdr:rowOff>95250</xdr:rowOff>
    </xdr:from>
    <xdr:to>
      <xdr:col>1</xdr:col>
      <xdr:colOff>2686050</xdr:colOff>
      <xdr:row>11</xdr:row>
      <xdr:rowOff>23811</xdr:rowOff>
    </xdr:to>
    <xdr:sp macro="" textlink="">
      <xdr:nvSpPr>
        <xdr:cNvPr id="13" name="textruta 12"/>
        <xdr:cNvSpPr txBox="1"/>
      </xdr:nvSpPr>
      <xdr:spPr>
        <a:xfrm>
          <a:off x="1465263" y="1309688"/>
          <a:ext cx="2657475" cy="563561"/>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b="1">
              <a:solidFill>
                <a:schemeClr val="dk1"/>
              </a:solidFill>
              <a:latin typeface="+mn-lt"/>
              <a:ea typeface="+mn-ea"/>
              <a:cs typeface="+mn-cs"/>
            </a:rPr>
            <a:t>Property</a:t>
          </a:r>
          <a:r>
            <a:rPr lang="en-GB" sz="1100" b="1" baseline="0">
              <a:solidFill>
                <a:schemeClr val="dk1"/>
              </a:solidFill>
              <a:latin typeface="+mn-lt"/>
              <a:ea typeface="+mn-ea"/>
              <a:cs typeface="+mn-cs"/>
            </a:rPr>
            <a:t> owners and building maintenance staff involved with pilot studies</a:t>
          </a:r>
        </a:p>
        <a:p>
          <a:endParaRPr lang="sv-SE" sz="1100">
            <a:solidFill>
              <a:schemeClr val="dk1"/>
            </a:solidFill>
            <a:latin typeface="+mn-lt"/>
            <a:ea typeface="+mn-ea"/>
            <a:cs typeface="+mn-cs"/>
          </a:endParaRPr>
        </a:p>
      </xdr:txBody>
    </xdr:sp>
    <xdr:clientData/>
  </xdr:twoCellAnchor>
  <xdr:twoCellAnchor>
    <xdr:from>
      <xdr:col>1</xdr:col>
      <xdr:colOff>20637</xdr:colOff>
      <xdr:row>11</xdr:row>
      <xdr:rowOff>90487</xdr:rowOff>
    </xdr:from>
    <xdr:to>
      <xdr:col>1</xdr:col>
      <xdr:colOff>2678112</xdr:colOff>
      <xdr:row>13</xdr:row>
      <xdr:rowOff>65087</xdr:rowOff>
    </xdr:to>
    <xdr:sp macro="" textlink="">
      <xdr:nvSpPr>
        <xdr:cNvPr id="14" name="textruta 13"/>
        <xdr:cNvSpPr txBox="1"/>
      </xdr:nvSpPr>
      <xdr:spPr>
        <a:xfrm>
          <a:off x="1457325" y="1939925"/>
          <a:ext cx="2657475" cy="292100"/>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n-GB" sz="1100" b="1">
              <a:solidFill>
                <a:schemeClr val="dk1"/>
              </a:solidFill>
              <a:latin typeface="+mn-lt"/>
              <a:ea typeface="+mn-ea"/>
              <a:cs typeface="+mn-cs"/>
            </a:rPr>
            <a:t>Institutes</a:t>
          </a:r>
          <a:r>
            <a:rPr lang="en-GB" sz="1100" b="1" baseline="0">
              <a:solidFill>
                <a:schemeClr val="dk1"/>
              </a:solidFill>
              <a:latin typeface="+mn-lt"/>
              <a:ea typeface="+mn-ea"/>
              <a:cs typeface="+mn-cs"/>
            </a:rPr>
            <a:t> (training and dissemination)</a:t>
          </a:r>
        </a:p>
        <a:p>
          <a:endParaRPr lang="sv-SE" sz="1100">
            <a:solidFill>
              <a:schemeClr val="dk1"/>
            </a:solidFill>
            <a:latin typeface="+mn-lt"/>
            <a:ea typeface="+mn-ea"/>
            <a:cs typeface="+mn-cs"/>
          </a:endParaRPr>
        </a:p>
      </xdr:txBody>
    </xdr:sp>
    <xdr:clientData/>
  </xdr:twoCellAnchor>
  <xdr:twoCellAnchor>
    <xdr:from>
      <xdr:col>1</xdr:col>
      <xdr:colOff>57150</xdr:colOff>
      <xdr:row>19</xdr:row>
      <xdr:rowOff>142875</xdr:rowOff>
    </xdr:from>
    <xdr:to>
      <xdr:col>1</xdr:col>
      <xdr:colOff>2714625</xdr:colOff>
      <xdr:row>21</xdr:row>
      <xdr:rowOff>114300</xdr:rowOff>
    </xdr:to>
    <xdr:sp macro="" textlink="">
      <xdr:nvSpPr>
        <xdr:cNvPr id="15" name="textruta 14"/>
        <xdr:cNvSpPr txBox="1"/>
      </xdr:nvSpPr>
      <xdr:spPr>
        <a:xfrm>
          <a:off x="1495425" y="3314700"/>
          <a:ext cx="2657475" cy="295275"/>
        </a:xfrm>
        <a:prstGeom prst="rect">
          <a:avLst/>
        </a:prstGeom>
        <a:ln/>
        <a:scene3d>
          <a:camera prst="orthographicFront"/>
          <a:lightRig rig="threePt" dir="t"/>
        </a:scene3d>
        <a:sp3d>
          <a:bevelT/>
        </a:sp3d>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r>
            <a:rPr lang="en-GB" sz="1100" b="1">
              <a:solidFill>
                <a:schemeClr val="dk1"/>
              </a:solidFill>
              <a:latin typeface="+mn-lt"/>
              <a:ea typeface="+mn-ea"/>
              <a:cs typeface="+mn-cs"/>
            </a:rPr>
            <a:t>BELOK members</a:t>
          </a:r>
          <a:endParaRPr lang="en-GB" sz="1100" b="1" baseline="0">
            <a:solidFill>
              <a:schemeClr val="dk1"/>
            </a:solidFill>
            <a:latin typeface="+mn-lt"/>
            <a:ea typeface="+mn-ea"/>
            <a:cs typeface="+mn-cs"/>
          </a:endParaRPr>
        </a:p>
        <a:p>
          <a:endParaRPr lang="sv-SE" sz="1100">
            <a:solidFill>
              <a:schemeClr val="dk1"/>
            </a:solidFill>
            <a:latin typeface="+mn-lt"/>
            <a:ea typeface="+mn-ea"/>
            <a:cs typeface="+mn-cs"/>
          </a:endParaRPr>
        </a:p>
      </xdr:txBody>
    </xdr:sp>
    <xdr:clientData/>
  </xdr:twoCellAnchor>
  <xdr:twoCellAnchor>
    <xdr:from>
      <xdr:col>1</xdr:col>
      <xdr:colOff>38100</xdr:colOff>
      <xdr:row>22</xdr:row>
      <xdr:rowOff>47625</xdr:rowOff>
    </xdr:from>
    <xdr:to>
      <xdr:col>1</xdr:col>
      <xdr:colOff>2724150</xdr:colOff>
      <xdr:row>26</xdr:row>
      <xdr:rowOff>9525</xdr:rowOff>
    </xdr:to>
    <xdr:sp macro="" textlink="">
      <xdr:nvSpPr>
        <xdr:cNvPr id="16" name="textruta 15"/>
        <xdr:cNvSpPr txBox="1"/>
      </xdr:nvSpPr>
      <xdr:spPr>
        <a:xfrm>
          <a:off x="1476375" y="3705225"/>
          <a:ext cx="2686050" cy="609600"/>
        </a:xfrm>
        <a:prstGeom prst="rect">
          <a:avLst/>
        </a:prstGeom>
        <a:ln/>
        <a:scene3d>
          <a:camera prst="orthographicFront"/>
          <a:lightRig rig="threePt" dir="t"/>
        </a:scene3d>
        <a:sp3d>
          <a:bevelT/>
        </a:sp3d>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r>
            <a:rPr lang="en-GB" sz="1100" b="1">
              <a:solidFill>
                <a:schemeClr val="dk1"/>
              </a:solidFill>
              <a:latin typeface="+mn-lt"/>
              <a:ea typeface="+mn-ea"/>
              <a:cs typeface="+mn-cs"/>
            </a:rPr>
            <a:t>Contractors and technology providors</a:t>
          </a:r>
          <a:r>
            <a:rPr lang="en-GB" sz="1100" b="1" baseline="0">
              <a:solidFill>
                <a:schemeClr val="dk1"/>
              </a:solidFill>
              <a:latin typeface="+mn-lt"/>
              <a:ea typeface="+mn-ea"/>
              <a:cs typeface="+mn-cs"/>
            </a:rPr>
            <a:t> involved in retrofitting of non-residential buildings</a:t>
          </a:r>
        </a:p>
        <a:p>
          <a:endParaRPr lang="sv-SE"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390525</xdr:colOff>
      <xdr:row>2</xdr:row>
      <xdr:rowOff>95250</xdr:rowOff>
    </xdr:from>
    <xdr:to>
      <xdr:col>21</xdr:col>
      <xdr:colOff>435769</xdr:colOff>
      <xdr:row>40</xdr:row>
      <xdr:rowOff>47625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66676</xdr:rowOff>
    </xdr:from>
    <xdr:to>
      <xdr:col>19</xdr:col>
      <xdr:colOff>133350</xdr:colOff>
      <xdr:row>62</xdr:row>
      <xdr:rowOff>133350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9525</xdr:rowOff>
    </xdr:from>
    <xdr:to>
      <xdr:col>25</xdr:col>
      <xdr:colOff>180975</xdr:colOff>
      <xdr:row>55</xdr:row>
      <xdr:rowOff>57150</xdr:rowOff>
    </xdr:to>
    <xdr:grpSp>
      <xdr:nvGrpSpPr>
        <xdr:cNvPr id="41" name="Grupp 40"/>
        <xdr:cNvGrpSpPr/>
      </xdr:nvGrpSpPr>
      <xdr:grpSpPr>
        <a:xfrm>
          <a:off x="559594" y="176213"/>
          <a:ext cx="14778037" cy="9048750"/>
          <a:chOff x="559594" y="176213"/>
          <a:chExt cx="14778037" cy="9048750"/>
        </a:xfrm>
      </xdr:grpSpPr>
      <xdr:sp macro="" textlink="">
        <xdr:nvSpPr>
          <xdr:cNvPr id="95" name="textruta 94"/>
          <xdr:cNvSpPr txBox="1"/>
        </xdr:nvSpPr>
        <xdr:spPr>
          <a:xfrm>
            <a:off x="7965281" y="185738"/>
            <a:ext cx="3690938" cy="9039225"/>
          </a:xfrm>
          <a:prstGeom prst="rect">
            <a:avLst/>
          </a:prstGeom>
          <a:solidFill>
            <a:schemeClr val="bg1">
              <a:lumMod val="85000"/>
              <a:alpha val="52000"/>
            </a:schemeClr>
          </a:solidFill>
          <a:ln>
            <a:solidFill>
              <a:schemeClr val="bg1">
                <a:lumMod val="50000"/>
              </a:schemeClr>
            </a:solidFill>
          </a:ln>
          <a:scene3d>
            <a:camera prst="orthographicFront"/>
            <a:lightRig rig="threePt" dir="t"/>
          </a:scene3d>
          <a:sp3d>
            <a:bevelT/>
          </a:sp3d>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sv-SE" sz="1400" b="1"/>
              <a:t>2016</a:t>
            </a:r>
          </a:p>
        </xdr:txBody>
      </xdr:sp>
      <xdr:sp macro="" textlink="">
        <xdr:nvSpPr>
          <xdr:cNvPr id="93" name="textruta 92"/>
          <xdr:cNvSpPr txBox="1"/>
        </xdr:nvSpPr>
        <xdr:spPr>
          <a:xfrm>
            <a:off x="4264819" y="195263"/>
            <a:ext cx="3690937" cy="9020175"/>
          </a:xfrm>
          <a:prstGeom prst="rect">
            <a:avLst/>
          </a:prstGeom>
          <a:solidFill>
            <a:schemeClr val="bg1">
              <a:lumMod val="85000"/>
              <a:alpha val="52000"/>
            </a:schemeClr>
          </a:solidFill>
          <a:ln>
            <a:solidFill>
              <a:schemeClr val="bg1">
                <a:lumMod val="50000"/>
              </a:schemeClr>
            </a:solidFill>
          </a:ln>
          <a:scene3d>
            <a:camera prst="orthographicFront"/>
            <a:lightRig rig="threePt" dir="t"/>
          </a:scene3d>
          <a:sp3d>
            <a:bevelT/>
          </a:sp3d>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sv-SE" sz="1400" b="1"/>
              <a:t>2015</a:t>
            </a:r>
          </a:p>
        </xdr:txBody>
      </xdr:sp>
      <xdr:sp macro="" textlink="">
        <xdr:nvSpPr>
          <xdr:cNvPr id="89" name="textruta 88"/>
          <xdr:cNvSpPr txBox="1"/>
        </xdr:nvSpPr>
        <xdr:spPr>
          <a:xfrm>
            <a:off x="559594" y="195263"/>
            <a:ext cx="3695700" cy="9020175"/>
          </a:xfrm>
          <a:prstGeom prst="rect">
            <a:avLst/>
          </a:prstGeom>
          <a:solidFill>
            <a:schemeClr val="bg1">
              <a:lumMod val="85000"/>
              <a:alpha val="52000"/>
            </a:schemeClr>
          </a:solidFill>
          <a:ln>
            <a:solidFill>
              <a:schemeClr val="bg1">
                <a:lumMod val="50000"/>
              </a:schemeClr>
            </a:solidFill>
          </a:ln>
          <a:scene3d>
            <a:camera prst="orthographicFront"/>
            <a:lightRig rig="threePt" dir="t"/>
          </a:scene3d>
          <a:sp3d>
            <a:bevelT/>
          </a:sp3d>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sv-SE" sz="1400" b="1"/>
              <a:t>2014</a:t>
            </a:r>
          </a:p>
        </xdr:txBody>
      </xdr:sp>
      <xdr:sp macro="" textlink="">
        <xdr:nvSpPr>
          <xdr:cNvPr id="100" name="textruta 99"/>
          <xdr:cNvSpPr txBox="1"/>
        </xdr:nvSpPr>
        <xdr:spPr>
          <a:xfrm>
            <a:off x="11646694" y="176213"/>
            <a:ext cx="3690937" cy="9039225"/>
          </a:xfrm>
          <a:prstGeom prst="rect">
            <a:avLst/>
          </a:prstGeom>
          <a:solidFill>
            <a:schemeClr val="bg1">
              <a:lumMod val="85000"/>
              <a:alpha val="52000"/>
            </a:schemeClr>
          </a:solidFill>
          <a:ln>
            <a:solidFill>
              <a:schemeClr val="bg1">
                <a:lumMod val="50000"/>
              </a:schemeClr>
            </a:solidFill>
          </a:ln>
          <a:scene3d>
            <a:camera prst="orthographicFront"/>
            <a:lightRig rig="threePt" dir="t"/>
          </a:scene3d>
          <a:sp3d>
            <a:bevelT/>
          </a:sp3d>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sv-SE" sz="1400" b="1"/>
              <a:t>2017</a:t>
            </a:r>
          </a:p>
        </xdr:txBody>
      </xdr:sp>
      <xdr:sp macro="" textlink="">
        <xdr:nvSpPr>
          <xdr:cNvPr id="3" name="textruta 2"/>
          <xdr:cNvSpPr txBox="1"/>
        </xdr:nvSpPr>
        <xdr:spPr>
          <a:xfrm>
            <a:off x="1466850" y="538163"/>
            <a:ext cx="1414463" cy="962025"/>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Task 2.1 Development of information materials and carrying out internal training</a:t>
            </a:r>
            <a:endParaRPr lang="sv-SE" sz="1100"/>
          </a:p>
          <a:p>
            <a:endParaRPr lang="sv-SE" sz="1100"/>
          </a:p>
        </xdr:txBody>
      </xdr:sp>
      <xdr:sp macro="" textlink="">
        <xdr:nvSpPr>
          <xdr:cNvPr id="10" name="textruta 9"/>
          <xdr:cNvSpPr txBox="1"/>
        </xdr:nvSpPr>
        <xdr:spPr>
          <a:xfrm>
            <a:off x="5253039" y="2352675"/>
            <a:ext cx="6886575" cy="228066"/>
          </a:xfrm>
          <a:prstGeom prst="rect">
            <a:avLst/>
          </a:prstGeom>
          <a:ln/>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sv-SE" sz="1100">
                <a:solidFill>
                  <a:schemeClr val="dk1"/>
                </a:solidFill>
                <a:latin typeface="+mn-lt"/>
                <a:ea typeface="+mn-ea"/>
                <a:cs typeface="+mn-cs"/>
              </a:rPr>
              <a:t>Task 4.2 Development of national guidelines and improvements in the Total Concept tool-kit</a:t>
            </a:r>
            <a:endParaRPr lang="sv-SE" sz="1100"/>
          </a:p>
          <a:p>
            <a:endParaRPr lang="sv-SE" sz="1100"/>
          </a:p>
        </xdr:txBody>
      </xdr:sp>
      <xdr:sp macro="" textlink="">
        <xdr:nvSpPr>
          <xdr:cNvPr id="12" name="textruta 11"/>
          <xdr:cNvSpPr txBox="1"/>
        </xdr:nvSpPr>
        <xdr:spPr>
          <a:xfrm>
            <a:off x="5262562" y="1957390"/>
            <a:ext cx="6877051" cy="223918"/>
          </a:xfrm>
          <a:prstGeom prst="rect">
            <a:avLst/>
          </a:prstGeom>
          <a:ln/>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sv-SE" sz="1100">
                <a:solidFill>
                  <a:schemeClr val="dk1"/>
                </a:solidFill>
                <a:latin typeface="+mn-lt"/>
                <a:ea typeface="+mn-ea"/>
                <a:cs typeface="+mn-cs"/>
              </a:rPr>
              <a:t>Task 4.1 National evaluations of the pilot studies</a:t>
            </a:r>
            <a:endParaRPr lang="sv-SE" sz="1100"/>
          </a:p>
          <a:p>
            <a:endParaRPr lang="sv-SE" sz="1100"/>
          </a:p>
        </xdr:txBody>
      </xdr:sp>
      <xdr:sp macro="" textlink="">
        <xdr:nvSpPr>
          <xdr:cNvPr id="14" name="textruta 13"/>
          <xdr:cNvSpPr txBox="1"/>
        </xdr:nvSpPr>
        <xdr:spPr>
          <a:xfrm>
            <a:off x="4798219" y="1485901"/>
            <a:ext cx="7086208" cy="240505"/>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sv-SE" sz="1100">
                <a:solidFill>
                  <a:schemeClr val="dk1"/>
                </a:solidFill>
                <a:latin typeface="+mn-lt"/>
                <a:ea typeface="+mn-ea"/>
                <a:cs typeface="+mn-cs"/>
              </a:rPr>
              <a:t>Task 3.5 Implementation of Step 2 and Step 3 in pilot study buildings </a:t>
            </a:r>
            <a:endParaRPr lang="sv-SE" sz="1100"/>
          </a:p>
          <a:p>
            <a:endParaRPr lang="sv-SE" sz="1100"/>
          </a:p>
        </xdr:txBody>
      </xdr:sp>
      <xdr:sp macro="" textlink="">
        <xdr:nvSpPr>
          <xdr:cNvPr id="16" name="textruta 15"/>
          <xdr:cNvSpPr txBox="1"/>
        </xdr:nvSpPr>
        <xdr:spPr>
          <a:xfrm>
            <a:off x="3288506" y="781051"/>
            <a:ext cx="2709242" cy="490538"/>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sv-SE" sz="1100">
                <a:solidFill>
                  <a:schemeClr val="dk1"/>
                </a:solidFill>
                <a:latin typeface="+mn-lt"/>
                <a:ea typeface="+mn-ea"/>
                <a:cs typeface="+mn-cs"/>
              </a:rPr>
              <a:t>Task 3.4 Implementation of Step 1 in pilot study buildings</a:t>
            </a:r>
            <a:endParaRPr lang="sv-SE" sz="1100"/>
          </a:p>
          <a:p>
            <a:endParaRPr lang="sv-SE" sz="1100"/>
          </a:p>
        </xdr:txBody>
      </xdr:sp>
      <xdr:sp macro="" textlink="">
        <xdr:nvSpPr>
          <xdr:cNvPr id="18" name="textruta 17"/>
          <xdr:cNvSpPr txBox="1"/>
        </xdr:nvSpPr>
        <xdr:spPr>
          <a:xfrm>
            <a:off x="1495425" y="4843464"/>
            <a:ext cx="3395721" cy="309561"/>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sv-SE" sz="1100">
                <a:solidFill>
                  <a:schemeClr val="dk1"/>
                </a:solidFill>
                <a:latin typeface="+mn-lt"/>
                <a:ea typeface="+mn-ea"/>
                <a:cs typeface="+mn-cs"/>
              </a:rPr>
              <a:t>Task 3.3 Carrying out a demonstration project</a:t>
            </a:r>
            <a:endParaRPr lang="sv-SE" sz="1100"/>
          </a:p>
          <a:p>
            <a:endParaRPr lang="sv-SE" sz="1100"/>
          </a:p>
        </xdr:txBody>
      </xdr:sp>
      <xdr:sp macro="" textlink="">
        <xdr:nvSpPr>
          <xdr:cNvPr id="20" name="textruta 19"/>
          <xdr:cNvSpPr txBox="1"/>
        </xdr:nvSpPr>
        <xdr:spPr>
          <a:xfrm>
            <a:off x="1495425" y="4400550"/>
            <a:ext cx="3352280" cy="304800"/>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sv-SE" sz="1100">
                <a:solidFill>
                  <a:schemeClr val="dk1"/>
                </a:solidFill>
                <a:latin typeface="+mn-lt"/>
                <a:ea typeface="+mn-ea"/>
                <a:cs typeface="+mn-cs"/>
              </a:rPr>
              <a:t>Task 3.2 Involvement of stakeholders and key actors</a:t>
            </a:r>
            <a:endParaRPr lang="sv-SE" sz="1100"/>
          </a:p>
          <a:p>
            <a:endParaRPr lang="sv-SE" sz="1100"/>
          </a:p>
        </xdr:txBody>
      </xdr:sp>
      <xdr:sp macro="" textlink="">
        <xdr:nvSpPr>
          <xdr:cNvPr id="22" name="textruta 21"/>
          <xdr:cNvSpPr txBox="1"/>
        </xdr:nvSpPr>
        <xdr:spPr>
          <a:xfrm>
            <a:off x="1495425" y="3781425"/>
            <a:ext cx="1719568" cy="481013"/>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sv-SE" sz="1100">
                <a:solidFill>
                  <a:schemeClr val="dk1"/>
                </a:solidFill>
                <a:latin typeface="+mn-lt"/>
                <a:ea typeface="+mn-ea"/>
                <a:cs typeface="+mn-cs"/>
              </a:rPr>
              <a:t>Task 3.1 The selection of buildings for pilot studies</a:t>
            </a:r>
            <a:endParaRPr lang="sv-SE" sz="1100"/>
          </a:p>
          <a:p>
            <a:endParaRPr lang="sv-SE" sz="1100"/>
          </a:p>
        </xdr:txBody>
      </xdr:sp>
      <xdr:sp macro="" textlink="">
        <xdr:nvSpPr>
          <xdr:cNvPr id="24" name="textruta 23"/>
          <xdr:cNvSpPr txBox="1"/>
        </xdr:nvSpPr>
        <xdr:spPr>
          <a:xfrm>
            <a:off x="1495425" y="3195633"/>
            <a:ext cx="2069306" cy="447675"/>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sv-SE" sz="1100">
                <a:solidFill>
                  <a:schemeClr val="dk1"/>
                </a:solidFill>
                <a:latin typeface="+mn-lt"/>
                <a:ea typeface="+mn-ea"/>
                <a:cs typeface="+mn-cs"/>
              </a:rPr>
              <a:t>Task 2.4 Development of a tool-kit for Total Concept implementation</a:t>
            </a:r>
            <a:endParaRPr lang="sv-SE" sz="1100"/>
          </a:p>
          <a:p>
            <a:endParaRPr lang="sv-SE" sz="1100"/>
          </a:p>
        </xdr:txBody>
      </xdr:sp>
      <xdr:sp macro="" textlink="">
        <xdr:nvSpPr>
          <xdr:cNvPr id="26" name="textruta 25"/>
          <xdr:cNvSpPr txBox="1"/>
        </xdr:nvSpPr>
        <xdr:spPr>
          <a:xfrm>
            <a:off x="1485900" y="2133598"/>
            <a:ext cx="1735933" cy="785815"/>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sv-SE" sz="1100">
                <a:solidFill>
                  <a:schemeClr val="dk1"/>
                </a:solidFill>
                <a:latin typeface="+mn-lt"/>
                <a:ea typeface="+mn-ea"/>
                <a:cs typeface="+mn-cs"/>
              </a:rPr>
              <a:t>Task 2.3 Survey of the local conditions and prerequisites for Total Concept implementation</a:t>
            </a:r>
            <a:endParaRPr lang="sv-SE" sz="1100"/>
          </a:p>
          <a:p>
            <a:endParaRPr lang="sv-SE" sz="1100"/>
          </a:p>
        </xdr:txBody>
      </xdr:sp>
      <xdr:sp macro="" textlink="">
        <xdr:nvSpPr>
          <xdr:cNvPr id="28" name="textruta 27"/>
          <xdr:cNvSpPr txBox="1"/>
        </xdr:nvSpPr>
        <xdr:spPr>
          <a:xfrm>
            <a:off x="1495425" y="1585914"/>
            <a:ext cx="1716881" cy="452437"/>
          </a:xfrm>
          <a:prstGeom prst="rect">
            <a:avLst/>
          </a:prstGeom>
          <a:ln/>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sv-SE" sz="1100">
                <a:solidFill>
                  <a:schemeClr val="dk1"/>
                </a:solidFill>
                <a:latin typeface="+mn-lt"/>
                <a:ea typeface="+mn-ea"/>
                <a:cs typeface="+mn-cs"/>
              </a:rPr>
              <a:t>Task 2.2 Breaking the non-technical barriers</a:t>
            </a:r>
            <a:endParaRPr lang="sv-SE" sz="1100"/>
          </a:p>
          <a:p>
            <a:endParaRPr lang="sv-SE" sz="1100"/>
          </a:p>
        </xdr:txBody>
      </xdr:sp>
      <xdr:sp macro="" textlink="">
        <xdr:nvSpPr>
          <xdr:cNvPr id="40" name="textruta 39"/>
          <xdr:cNvSpPr txBox="1"/>
        </xdr:nvSpPr>
        <xdr:spPr>
          <a:xfrm>
            <a:off x="8705849" y="2762251"/>
            <a:ext cx="3433764" cy="377344"/>
          </a:xfrm>
          <a:prstGeom prst="rect">
            <a:avLst/>
          </a:prstGeom>
          <a:ln/>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sv-SE" sz="1100">
                <a:solidFill>
                  <a:schemeClr val="dk1"/>
                </a:solidFill>
                <a:latin typeface="+mn-lt"/>
                <a:ea typeface="+mn-ea"/>
                <a:cs typeface="+mn-cs"/>
              </a:rPr>
              <a:t>Task 4.3 Overall recommendations for Total Concept method implementation on an European scale</a:t>
            </a:r>
            <a:endParaRPr lang="sv-SE" sz="1100"/>
          </a:p>
          <a:p>
            <a:endParaRPr lang="sv-SE" sz="1100"/>
          </a:p>
        </xdr:txBody>
      </xdr:sp>
      <xdr:sp macro="" textlink="">
        <xdr:nvSpPr>
          <xdr:cNvPr id="42" name="textruta 41"/>
          <xdr:cNvSpPr txBox="1"/>
        </xdr:nvSpPr>
        <xdr:spPr>
          <a:xfrm>
            <a:off x="6969918" y="3352800"/>
            <a:ext cx="2164065" cy="481013"/>
          </a:xfrm>
          <a:prstGeom prst="rect">
            <a:avLst/>
          </a:prstGeom>
          <a:ln/>
          <a:scene3d>
            <a:camera prst="orthographicFront"/>
            <a:lightRig rig="threePt" dir="t"/>
          </a:scene3d>
          <a:sp3d>
            <a:bevelT/>
          </a:sp3d>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r>
              <a:rPr lang="sv-SE" sz="1100">
                <a:solidFill>
                  <a:schemeClr val="dk1"/>
                </a:solidFill>
                <a:latin typeface="+mn-lt"/>
                <a:ea typeface="+mn-ea"/>
                <a:cs typeface="+mn-cs"/>
              </a:rPr>
              <a:t>Task 5.1 Development of the training materials</a:t>
            </a:r>
            <a:endParaRPr lang="sv-SE" sz="1100"/>
          </a:p>
          <a:p>
            <a:endParaRPr lang="sv-SE" sz="1100"/>
          </a:p>
        </xdr:txBody>
      </xdr:sp>
      <xdr:sp macro="" textlink="">
        <xdr:nvSpPr>
          <xdr:cNvPr id="44" name="textruta 43"/>
          <xdr:cNvSpPr txBox="1"/>
        </xdr:nvSpPr>
        <xdr:spPr>
          <a:xfrm>
            <a:off x="8696324" y="4029075"/>
            <a:ext cx="3283745" cy="447675"/>
          </a:xfrm>
          <a:prstGeom prst="rect">
            <a:avLst/>
          </a:prstGeom>
          <a:ln/>
          <a:scene3d>
            <a:camera prst="orthographicFront"/>
            <a:lightRig rig="threePt" dir="t"/>
          </a:scene3d>
          <a:sp3d>
            <a:bevelT/>
          </a:sp3d>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r>
              <a:rPr lang="sv-SE" sz="1100">
                <a:solidFill>
                  <a:schemeClr val="dk1"/>
                </a:solidFill>
                <a:latin typeface="+mn-lt"/>
                <a:ea typeface="+mn-ea"/>
                <a:cs typeface="+mn-cs"/>
              </a:rPr>
              <a:t>Task 5.2 National training courses on the Total Concept method </a:t>
            </a:r>
            <a:endParaRPr lang="sv-SE" sz="1100"/>
          </a:p>
          <a:p>
            <a:endParaRPr lang="sv-SE" sz="1100"/>
          </a:p>
        </xdr:txBody>
      </xdr:sp>
      <xdr:sp macro="" textlink="">
        <xdr:nvSpPr>
          <xdr:cNvPr id="46" name="textruta 45"/>
          <xdr:cNvSpPr txBox="1"/>
        </xdr:nvSpPr>
        <xdr:spPr>
          <a:xfrm>
            <a:off x="6969918" y="4624388"/>
            <a:ext cx="5114926" cy="304800"/>
          </a:xfrm>
          <a:prstGeom prst="rect">
            <a:avLst/>
          </a:prstGeom>
          <a:ln/>
          <a:scene3d>
            <a:camera prst="orthographicFront"/>
            <a:lightRig rig="threePt" dir="t"/>
          </a:scene3d>
          <a:sp3d>
            <a:bevelT/>
          </a:sp3d>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r>
              <a:rPr lang="sv-SE" sz="1100">
                <a:solidFill>
                  <a:schemeClr val="dk1"/>
                </a:solidFill>
                <a:latin typeface="+mn-lt"/>
                <a:ea typeface="+mn-ea"/>
                <a:cs typeface="+mn-cs"/>
              </a:rPr>
              <a:t>Task 5.3 Establishing help desk for Total Concept method implementation</a:t>
            </a:r>
            <a:endParaRPr lang="sv-SE" sz="1100"/>
          </a:p>
          <a:p>
            <a:endParaRPr lang="sv-SE" sz="1100"/>
          </a:p>
        </xdr:txBody>
      </xdr:sp>
      <xdr:sp macro="" textlink="">
        <xdr:nvSpPr>
          <xdr:cNvPr id="48" name="textruta 47"/>
          <xdr:cNvSpPr txBox="1"/>
        </xdr:nvSpPr>
        <xdr:spPr>
          <a:xfrm>
            <a:off x="10944224" y="5038728"/>
            <a:ext cx="1150145" cy="704848"/>
          </a:xfrm>
          <a:prstGeom prst="rect">
            <a:avLst/>
          </a:prstGeom>
          <a:ln/>
          <a:scene3d>
            <a:camera prst="orthographicFront"/>
            <a:lightRig rig="threePt" dir="t"/>
          </a:scene3d>
          <a:sp3d>
            <a:bevelT/>
          </a:sp3d>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r>
              <a:rPr lang="sv-SE" sz="1100">
                <a:solidFill>
                  <a:schemeClr val="dk1"/>
                </a:solidFill>
                <a:latin typeface="+mn-lt"/>
                <a:ea typeface="+mn-ea"/>
                <a:cs typeface="+mn-cs"/>
              </a:rPr>
              <a:t>Task 5.4 Planning the continuation of the trainings and knowledge transfer </a:t>
            </a:r>
            <a:endParaRPr lang="sv-SE" sz="1100"/>
          </a:p>
        </xdr:txBody>
      </xdr:sp>
      <xdr:sp macro="" textlink="">
        <xdr:nvSpPr>
          <xdr:cNvPr id="50" name="textruta 49"/>
          <xdr:cNvSpPr txBox="1"/>
        </xdr:nvSpPr>
        <xdr:spPr>
          <a:xfrm>
            <a:off x="2433637" y="6696076"/>
            <a:ext cx="9632156" cy="271462"/>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6.5 Total Concept working meetings</a:t>
            </a:r>
            <a:endParaRPr lang="sv-SE" sz="1100"/>
          </a:p>
          <a:p>
            <a:endParaRPr lang="sv-SE" sz="1100"/>
          </a:p>
        </xdr:txBody>
      </xdr:sp>
      <xdr:sp macro="" textlink="">
        <xdr:nvSpPr>
          <xdr:cNvPr id="52" name="textruta 51"/>
          <xdr:cNvSpPr txBox="1"/>
        </xdr:nvSpPr>
        <xdr:spPr>
          <a:xfrm>
            <a:off x="7046118" y="7115177"/>
            <a:ext cx="5010151" cy="31432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6.4 Seminars for the stakeholders in the target groups</a:t>
            </a:r>
            <a:endParaRPr lang="sv-SE" sz="1100"/>
          </a:p>
          <a:p>
            <a:endParaRPr lang="sv-SE" sz="1100"/>
          </a:p>
        </xdr:txBody>
      </xdr:sp>
      <xdr:sp macro="" textlink="">
        <xdr:nvSpPr>
          <xdr:cNvPr id="54" name="textruta 53"/>
          <xdr:cNvSpPr txBox="1"/>
        </xdr:nvSpPr>
        <xdr:spPr>
          <a:xfrm>
            <a:off x="2433638" y="6281739"/>
            <a:ext cx="9641681" cy="295274"/>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6.3 Production of dissemination materials</a:t>
            </a:r>
            <a:endParaRPr lang="sv-SE" sz="1100"/>
          </a:p>
          <a:p>
            <a:endParaRPr lang="sv-SE" sz="1100"/>
          </a:p>
        </xdr:txBody>
      </xdr:sp>
      <xdr:sp macro="" textlink="">
        <xdr:nvSpPr>
          <xdr:cNvPr id="56" name="textruta 55"/>
          <xdr:cNvSpPr txBox="1"/>
        </xdr:nvSpPr>
        <xdr:spPr>
          <a:xfrm>
            <a:off x="1495425" y="5291139"/>
            <a:ext cx="1537322" cy="471487"/>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6.2 Establishing a project website</a:t>
            </a:r>
            <a:endParaRPr lang="sv-SE" sz="1100"/>
          </a:p>
          <a:p>
            <a:endParaRPr lang="sv-SE" sz="1100"/>
          </a:p>
        </xdr:txBody>
      </xdr:sp>
      <xdr:sp macro="" textlink="">
        <xdr:nvSpPr>
          <xdr:cNvPr id="58" name="textruta 57"/>
          <xdr:cNvSpPr txBox="1"/>
        </xdr:nvSpPr>
        <xdr:spPr>
          <a:xfrm>
            <a:off x="1504950" y="5891212"/>
            <a:ext cx="10589419" cy="25241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6.1 Dissemination and communication plan</a:t>
            </a:r>
            <a:endParaRPr lang="sv-SE" sz="1100"/>
          </a:p>
          <a:p>
            <a:endParaRPr lang="sv-SE" sz="1100"/>
          </a:p>
        </xdr:txBody>
      </xdr:sp>
      <xdr:sp macro="" textlink="">
        <xdr:nvSpPr>
          <xdr:cNvPr id="60" name="textruta 59"/>
          <xdr:cNvSpPr txBox="1"/>
        </xdr:nvSpPr>
        <xdr:spPr>
          <a:xfrm>
            <a:off x="7055642" y="7558088"/>
            <a:ext cx="5000627" cy="31432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6.6 Presentations at the international and national conferences, seminars and fairs</a:t>
            </a:r>
            <a:endParaRPr lang="sv-SE" sz="1100"/>
          </a:p>
          <a:p>
            <a:endParaRPr lang="sv-SE" sz="1100"/>
          </a:p>
        </xdr:txBody>
      </xdr:sp>
      <xdr:sp macro="" textlink="">
        <xdr:nvSpPr>
          <xdr:cNvPr id="62" name="textruta 61"/>
          <xdr:cNvSpPr txBox="1"/>
        </xdr:nvSpPr>
        <xdr:spPr>
          <a:xfrm>
            <a:off x="7055643" y="7977188"/>
            <a:ext cx="5000625" cy="31432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6.7 Articles in different journals/magazines in each country</a:t>
            </a:r>
            <a:endParaRPr lang="sv-SE" sz="1100"/>
          </a:p>
          <a:p>
            <a:endParaRPr lang="sv-SE" sz="1100"/>
          </a:p>
        </xdr:txBody>
      </xdr:sp>
      <xdr:sp macro="" textlink="">
        <xdr:nvSpPr>
          <xdr:cNvPr id="64" name="textruta 63"/>
          <xdr:cNvSpPr txBox="1"/>
        </xdr:nvSpPr>
        <xdr:spPr>
          <a:xfrm>
            <a:off x="11010901" y="8391523"/>
            <a:ext cx="1026318" cy="771525"/>
          </a:xfrm>
          <a:prstGeom prst="rect">
            <a:avLst/>
          </a:prstGeom>
          <a:ln/>
          <a:scene3d>
            <a:camera prst="orthographicFront"/>
            <a:lightRig rig="threePt" dir="t"/>
          </a:scene3d>
          <a:sp3d>
            <a:bevelT/>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6.8 Preparation of further dissemination </a:t>
            </a:r>
            <a:endParaRPr lang="sv-SE" sz="1100"/>
          </a:p>
          <a:p>
            <a:endParaRPr lang="sv-SE" sz="1100"/>
          </a:p>
        </xdr:txBody>
      </xdr:sp>
      <xdr:cxnSp macro="">
        <xdr:nvCxnSpPr>
          <xdr:cNvPr id="157" name="Rak 156"/>
          <xdr:cNvCxnSpPr/>
        </xdr:nvCxnSpPr>
        <xdr:spPr bwMode="auto">
          <a:xfrm>
            <a:off x="1466850" y="204788"/>
            <a:ext cx="9525" cy="9010650"/>
          </a:xfrm>
          <a:prstGeom prst="line">
            <a:avLst/>
          </a:prstGeom>
          <a:solidFill>
            <a:srgbClr val="FFFFFF"/>
          </a:solidFill>
          <a:ln w="25400" cap="flat" cmpd="sng" algn="ctr">
            <a:solidFill>
              <a:schemeClr val="accent3">
                <a:lumMod val="50000"/>
              </a:schemeClr>
            </a:solidFill>
            <a:prstDash val="solid"/>
            <a:round/>
            <a:headEnd type="none" w="med" len="med"/>
            <a:tailEnd type="none" w="med" len="med"/>
          </a:ln>
          <a:effectLst/>
        </xdr:spPr>
      </xdr:cxnSp>
      <xdr:cxnSp macro="">
        <xdr:nvCxnSpPr>
          <xdr:cNvPr id="159" name="Rak 158"/>
          <xdr:cNvCxnSpPr/>
        </xdr:nvCxnSpPr>
        <xdr:spPr bwMode="auto">
          <a:xfrm>
            <a:off x="12320588" y="185738"/>
            <a:ext cx="9525" cy="9010650"/>
          </a:xfrm>
          <a:prstGeom prst="line">
            <a:avLst/>
          </a:prstGeom>
          <a:solidFill>
            <a:srgbClr val="FFFFFF"/>
          </a:solidFill>
          <a:ln w="25400" cap="flat" cmpd="sng" algn="ctr">
            <a:solidFill>
              <a:srgbClr val="C00000"/>
            </a:solidFill>
            <a:prstDash val="solid"/>
            <a:round/>
            <a:headEnd type="none" w="med" len="med"/>
            <a:tailEnd type="none" w="med" len="med"/>
          </a:ln>
          <a:effectLst/>
        </xdr:spPr>
      </xdr:cxnSp>
      <xdr:grpSp>
        <xdr:nvGrpSpPr>
          <xdr:cNvPr id="38" name="Grupp 37"/>
          <xdr:cNvGrpSpPr/>
        </xdr:nvGrpSpPr>
        <xdr:grpSpPr>
          <a:xfrm>
            <a:off x="681037" y="3850481"/>
            <a:ext cx="707231" cy="752475"/>
            <a:chOff x="740569" y="4362450"/>
            <a:chExt cx="707231" cy="752475"/>
          </a:xfrm>
        </xdr:grpSpPr>
        <xdr:sp macro="" textlink="">
          <xdr:nvSpPr>
            <xdr:cNvPr id="160" name="Höger 159"/>
            <xdr:cNvSpPr/>
          </xdr:nvSpPr>
          <xdr:spPr bwMode="auto">
            <a:xfrm>
              <a:off x="759619" y="4686300"/>
              <a:ext cx="688181" cy="428625"/>
            </a:xfrm>
            <a:prstGeom prst="rightArrow">
              <a:avLst/>
            </a:prstGeom>
            <a:solidFill>
              <a:schemeClr val="accent3">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sv-SE" sz="1100"/>
            </a:p>
          </xdr:txBody>
        </xdr:sp>
        <xdr:sp macro="" textlink="">
          <xdr:nvSpPr>
            <xdr:cNvPr id="162" name="textruta 161"/>
            <xdr:cNvSpPr txBox="1"/>
          </xdr:nvSpPr>
          <xdr:spPr>
            <a:xfrm>
              <a:off x="740569" y="4362450"/>
              <a:ext cx="707231" cy="576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a:t>Project start</a:t>
              </a:r>
            </a:p>
          </xdr:txBody>
        </xdr:sp>
      </xdr:grpSp>
      <xdr:grpSp>
        <xdr:nvGrpSpPr>
          <xdr:cNvPr id="37" name="Grupp 36"/>
          <xdr:cNvGrpSpPr/>
        </xdr:nvGrpSpPr>
        <xdr:grpSpPr>
          <a:xfrm>
            <a:off x="12420600" y="3902869"/>
            <a:ext cx="711993" cy="871537"/>
            <a:chOff x="12349163" y="4176713"/>
            <a:chExt cx="711993" cy="871537"/>
          </a:xfrm>
        </xdr:grpSpPr>
        <xdr:sp macro="" textlink="">
          <xdr:nvSpPr>
            <xdr:cNvPr id="161" name="Höger 160"/>
            <xdr:cNvSpPr/>
          </xdr:nvSpPr>
          <xdr:spPr bwMode="auto">
            <a:xfrm>
              <a:off x="12349163" y="4614863"/>
              <a:ext cx="683418" cy="433387"/>
            </a:xfrm>
            <a:prstGeom prst="righ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sv-SE" sz="1100"/>
            </a:p>
          </xdr:txBody>
        </xdr:sp>
        <xdr:sp macro="" textlink="">
          <xdr:nvSpPr>
            <xdr:cNvPr id="163" name="textruta 162"/>
            <xdr:cNvSpPr txBox="1"/>
          </xdr:nvSpPr>
          <xdr:spPr>
            <a:xfrm>
              <a:off x="12358688" y="4176713"/>
              <a:ext cx="702468" cy="576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a:t>Project finish</a:t>
              </a: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419100</xdr:colOff>
      <xdr:row>62</xdr:row>
      <xdr:rowOff>0</xdr:rowOff>
    </xdr:from>
    <xdr:to>
      <xdr:col>34</xdr:col>
      <xdr:colOff>0</xdr:colOff>
      <xdr:row>63</xdr:row>
      <xdr:rowOff>95250</xdr:rowOff>
    </xdr:to>
    <xdr:sp macro="" textlink="">
      <xdr:nvSpPr>
        <xdr:cNvPr id="30" name="textruta 29"/>
        <xdr:cNvSpPr txBox="1"/>
      </xdr:nvSpPr>
      <xdr:spPr>
        <a:xfrm>
          <a:off x="19288125" y="8743950"/>
          <a:ext cx="1409700" cy="257175"/>
        </a:xfrm>
        <a:prstGeom prst="rect">
          <a:avLst/>
        </a:prstGeom>
        <a:ln/>
        <a:scene3d>
          <a:camera prst="orthographicFront"/>
          <a:lightRig rig="threePt" dir="t"/>
        </a:scene3d>
        <a:sp3d>
          <a:bevelT/>
        </a:sp3d>
      </xdr:spPr>
      <xdr:style>
        <a:lnRef idx="2">
          <a:schemeClr val="accent6"/>
        </a:lnRef>
        <a:fillRef idx="1">
          <a:schemeClr val="lt1"/>
        </a:fillRef>
        <a:effectRef idx="0">
          <a:schemeClr val="accent6"/>
        </a:effectRef>
        <a:fontRef idx="minor">
          <a:schemeClr val="dk1"/>
        </a:fontRef>
      </xdr:style>
      <xdr:txBody>
        <a:bodyPr vertOverflow="clip" wrap="square" rtlCol="0" anchor="ctr"/>
        <a:lstStyle/>
        <a:p>
          <a:pPr algn="ctr"/>
          <a:r>
            <a:rPr lang="sv-SE" sz="1400" b="1"/>
            <a:t>2017</a:t>
          </a:r>
        </a:p>
      </xdr:txBody>
    </xdr:sp>
    <xdr:clientData/>
  </xdr:twoCellAnchor>
  <xdr:twoCellAnchor>
    <xdr:from>
      <xdr:col>2</xdr:col>
      <xdr:colOff>0</xdr:colOff>
      <xdr:row>2</xdr:row>
      <xdr:rowOff>23813</xdr:rowOff>
    </xdr:from>
    <xdr:to>
      <xdr:col>28</xdr:col>
      <xdr:colOff>309561</xdr:colOff>
      <xdr:row>36</xdr:row>
      <xdr:rowOff>154781</xdr:rowOff>
    </xdr:to>
    <xdr:grpSp>
      <xdr:nvGrpSpPr>
        <xdr:cNvPr id="346" name="Grupp 345"/>
        <xdr:cNvGrpSpPr/>
      </xdr:nvGrpSpPr>
      <xdr:grpSpPr>
        <a:xfrm>
          <a:off x="1190625" y="381001"/>
          <a:ext cx="16097249" cy="6203155"/>
          <a:chOff x="1190625" y="381001"/>
          <a:chExt cx="16097249" cy="6203155"/>
        </a:xfrm>
      </xdr:grpSpPr>
      <xdr:sp macro="" textlink="">
        <xdr:nvSpPr>
          <xdr:cNvPr id="6" name="textruta 5"/>
          <xdr:cNvSpPr txBox="1"/>
        </xdr:nvSpPr>
        <xdr:spPr>
          <a:xfrm>
            <a:off x="1202531" y="381001"/>
            <a:ext cx="1797844" cy="833438"/>
          </a:xfrm>
          <a:prstGeom prst="rect">
            <a:avLst/>
          </a:prstGeom>
          <a:ln w="38100">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Task 2.1 Development of information materials and carrying out internal training</a:t>
            </a:r>
            <a:endParaRPr lang="sv-SE" sz="1100"/>
          </a:p>
          <a:p>
            <a:endParaRPr lang="sv-SE" sz="1100"/>
          </a:p>
        </xdr:txBody>
      </xdr:sp>
      <xdr:sp macro="" textlink="">
        <xdr:nvSpPr>
          <xdr:cNvPr id="7" name="textruta 6"/>
          <xdr:cNvSpPr txBox="1"/>
        </xdr:nvSpPr>
        <xdr:spPr>
          <a:xfrm>
            <a:off x="10920419" y="2928939"/>
            <a:ext cx="1652581" cy="821531"/>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sv-SE" sz="1100">
                <a:solidFill>
                  <a:schemeClr val="dk1"/>
                </a:solidFill>
                <a:latin typeface="+mn-lt"/>
                <a:ea typeface="+mn-ea"/>
                <a:cs typeface="+mn-cs"/>
              </a:rPr>
              <a:t>Task 4.2 Development of national guidelines and improvements in the Total Concept tool-kit</a:t>
            </a:r>
            <a:endParaRPr lang="sv-SE" sz="1100"/>
          </a:p>
          <a:p>
            <a:endParaRPr lang="sv-SE" sz="1100"/>
          </a:p>
        </xdr:txBody>
      </xdr:sp>
      <xdr:sp macro="" textlink="">
        <xdr:nvSpPr>
          <xdr:cNvPr id="8" name="textruta 7"/>
          <xdr:cNvSpPr txBox="1"/>
        </xdr:nvSpPr>
        <xdr:spPr>
          <a:xfrm>
            <a:off x="8691562" y="2933698"/>
            <a:ext cx="1785940" cy="81677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sv-SE" sz="1100">
                <a:solidFill>
                  <a:schemeClr val="dk1"/>
                </a:solidFill>
                <a:latin typeface="+mn-lt"/>
                <a:ea typeface="+mn-ea"/>
                <a:cs typeface="+mn-cs"/>
              </a:rPr>
              <a:t>Task 4.1 National evaluations of the pilot studies</a:t>
            </a:r>
            <a:endParaRPr lang="sv-SE" sz="1100"/>
          </a:p>
          <a:p>
            <a:endParaRPr lang="sv-SE" sz="1100"/>
          </a:p>
        </xdr:txBody>
      </xdr:sp>
      <xdr:sp macro="" textlink="">
        <xdr:nvSpPr>
          <xdr:cNvPr id="9" name="textruta 8"/>
          <xdr:cNvSpPr txBox="1"/>
        </xdr:nvSpPr>
        <xdr:spPr>
          <a:xfrm>
            <a:off x="6322219" y="2940842"/>
            <a:ext cx="1952624" cy="821532"/>
          </a:xfrm>
          <a:prstGeom prst="rect">
            <a:avLst/>
          </a:prstGeom>
          <a:ln w="38100">
            <a:solidFill>
              <a:srgbClr val="C00000"/>
            </a:solidFill>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sv-SE" sz="1100">
                <a:solidFill>
                  <a:schemeClr val="tx1"/>
                </a:solidFill>
                <a:latin typeface="+mn-lt"/>
                <a:ea typeface="+mn-ea"/>
                <a:cs typeface="+mn-cs"/>
              </a:rPr>
              <a:t>Task 3.5 Implementation of Step 2 and Step 3 in pilot study buildings </a:t>
            </a:r>
            <a:endParaRPr lang="sv-SE" sz="1100">
              <a:solidFill>
                <a:schemeClr val="tx1"/>
              </a:solidFill>
            </a:endParaRPr>
          </a:p>
          <a:p>
            <a:endParaRPr lang="sv-SE" sz="1100">
              <a:solidFill>
                <a:schemeClr val="tx1"/>
              </a:solidFill>
            </a:endParaRPr>
          </a:p>
        </xdr:txBody>
      </xdr:sp>
      <xdr:sp macro="" textlink="">
        <xdr:nvSpPr>
          <xdr:cNvPr id="10" name="textruta 9"/>
          <xdr:cNvSpPr txBox="1"/>
        </xdr:nvSpPr>
        <xdr:spPr>
          <a:xfrm>
            <a:off x="4014786" y="2952750"/>
            <a:ext cx="1890712" cy="857250"/>
          </a:xfrm>
          <a:prstGeom prst="rect">
            <a:avLst/>
          </a:prstGeom>
          <a:ln w="38100">
            <a:solidFill>
              <a:srgbClr val="C00000"/>
            </a:solidFill>
          </a:ln>
        </xdr:spPr>
        <xdr:style>
          <a:lnRef idx="1">
            <a:schemeClr val="accent1"/>
          </a:lnRef>
          <a:fillRef idx="2">
            <a:schemeClr val="accent1"/>
          </a:fillRef>
          <a:effectRef idx="1">
            <a:schemeClr val="accent1"/>
          </a:effectRef>
          <a:fontRef idx="minor">
            <a:schemeClr val="dk1"/>
          </a:fontRef>
        </xdr:style>
        <xdr:txBody>
          <a:bodyPr vertOverflow="clip" wrap="square" rtlCol="0" anchor="ctr"/>
          <a:lstStyle/>
          <a:p>
            <a:r>
              <a:rPr lang="sv-SE" sz="1100">
                <a:solidFill>
                  <a:schemeClr val="tx1"/>
                </a:solidFill>
                <a:latin typeface="+mn-lt"/>
                <a:ea typeface="+mn-ea"/>
                <a:cs typeface="+mn-cs"/>
              </a:rPr>
              <a:t>Task 3.4 Implementation of Step 1 in pilot study buildings</a:t>
            </a:r>
            <a:endParaRPr lang="sv-SE" sz="1100">
              <a:solidFill>
                <a:schemeClr val="tx1"/>
              </a:solidFill>
            </a:endParaRPr>
          </a:p>
          <a:p>
            <a:endParaRPr lang="sv-SE" sz="1100">
              <a:solidFill>
                <a:schemeClr val="tx1"/>
              </a:solidFill>
            </a:endParaRPr>
          </a:p>
        </xdr:txBody>
      </xdr:sp>
      <xdr:sp macro="" textlink="">
        <xdr:nvSpPr>
          <xdr:cNvPr id="11" name="textruta 10"/>
          <xdr:cNvSpPr txBox="1"/>
        </xdr:nvSpPr>
        <xdr:spPr>
          <a:xfrm>
            <a:off x="4055265" y="4083844"/>
            <a:ext cx="1885952" cy="100012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ctr"/>
          <a:lstStyle/>
          <a:p>
            <a:r>
              <a:rPr lang="sv-SE" sz="1100">
                <a:solidFill>
                  <a:schemeClr val="tx1"/>
                </a:solidFill>
                <a:latin typeface="+mn-lt"/>
                <a:ea typeface="+mn-ea"/>
                <a:cs typeface="+mn-cs"/>
              </a:rPr>
              <a:t>Task 3.3 Carrying out a demonstration project</a:t>
            </a:r>
            <a:endParaRPr lang="sv-SE" sz="1100">
              <a:solidFill>
                <a:schemeClr val="tx1"/>
              </a:solidFill>
            </a:endParaRPr>
          </a:p>
          <a:p>
            <a:endParaRPr lang="sv-SE" sz="1100">
              <a:solidFill>
                <a:schemeClr val="tx1"/>
              </a:solidFill>
            </a:endParaRPr>
          </a:p>
        </xdr:txBody>
      </xdr:sp>
      <xdr:sp macro="" textlink="">
        <xdr:nvSpPr>
          <xdr:cNvPr id="12" name="textruta 11"/>
          <xdr:cNvSpPr txBox="1"/>
        </xdr:nvSpPr>
        <xdr:spPr>
          <a:xfrm>
            <a:off x="1197767" y="4662488"/>
            <a:ext cx="1838327" cy="56435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sv-SE" sz="1100">
                <a:solidFill>
                  <a:schemeClr val="tx1"/>
                </a:solidFill>
                <a:latin typeface="+mn-lt"/>
                <a:ea typeface="+mn-ea"/>
                <a:cs typeface="+mn-cs"/>
              </a:rPr>
              <a:t>Task 3.2 Involvement of stakeholders and key actors</a:t>
            </a:r>
            <a:endParaRPr lang="sv-SE" sz="1100">
              <a:solidFill>
                <a:schemeClr val="tx1"/>
              </a:solidFill>
            </a:endParaRPr>
          </a:p>
          <a:p>
            <a:endParaRPr lang="sv-SE" sz="1100">
              <a:solidFill>
                <a:schemeClr val="tx1"/>
              </a:solidFill>
            </a:endParaRPr>
          </a:p>
        </xdr:txBody>
      </xdr:sp>
      <xdr:sp macro="" textlink="">
        <xdr:nvSpPr>
          <xdr:cNvPr id="13" name="textruta 12"/>
          <xdr:cNvSpPr txBox="1"/>
        </xdr:nvSpPr>
        <xdr:spPr>
          <a:xfrm>
            <a:off x="1209674" y="3936206"/>
            <a:ext cx="1802607" cy="56435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sv-SE" sz="1100">
                <a:solidFill>
                  <a:schemeClr val="tx1"/>
                </a:solidFill>
                <a:latin typeface="+mn-lt"/>
                <a:ea typeface="+mn-ea"/>
                <a:cs typeface="+mn-cs"/>
              </a:rPr>
              <a:t>Task 3.1 The selection of buildings for pilot studies</a:t>
            </a:r>
            <a:endParaRPr lang="sv-SE" sz="1100">
              <a:solidFill>
                <a:schemeClr val="tx1"/>
              </a:solidFill>
            </a:endParaRPr>
          </a:p>
          <a:p>
            <a:endParaRPr lang="sv-SE" sz="1100">
              <a:solidFill>
                <a:schemeClr val="tx1"/>
              </a:solidFill>
            </a:endParaRPr>
          </a:p>
        </xdr:txBody>
      </xdr:sp>
      <xdr:sp macro="" textlink="">
        <xdr:nvSpPr>
          <xdr:cNvPr id="14" name="textruta 13"/>
          <xdr:cNvSpPr txBox="1"/>
        </xdr:nvSpPr>
        <xdr:spPr>
          <a:xfrm>
            <a:off x="1209678" y="3088480"/>
            <a:ext cx="1802603" cy="62627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sv-SE" sz="1100">
                <a:solidFill>
                  <a:schemeClr val="dk1"/>
                </a:solidFill>
                <a:latin typeface="+mn-lt"/>
                <a:ea typeface="+mn-ea"/>
                <a:cs typeface="+mn-cs"/>
              </a:rPr>
              <a:t>Task 2.4 Development of a tool-kit for Total Concept implementation</a:t>
            </a:r>
            <a:endParaRPr lang="sv-SE" sz="1100"/>
          </a:p>
          <a:p>
            <a:endParaRPr lang="sv-SE" sz="1100"/>
          </a:p>
        </xdr:txBody>
      </xdr:sp>
      <xdr:sp macro="" textlink="">
        <xdr:nvSpPr>
          <xdr:cNvPr id="15" name="textruta 14"/>
          <xdr:cNvSpPr txBox="1"/>
        </xdr:nvSpPr>
        <xdr:spPr>
          <a:xfrm>
            <a:off x="1212056" y="2074067"/>
            <a:ext cx="1788319" cy="845347"/>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sv-SE" sz="1100">
                <a:solidFill>
                  <a:schemeClr val="dk1"/>
                </a:solidFill>
                <a:latin typeface="+mn-lt"/>
                <a:ea typeface="+mn-ea"/>
                <a:cs typeface="+mn-cs"/>
              </a:rPr>
              <a:t>Task 2.3 Survey of the local conditions and prerequisites for Total Concept implementation</a:t>
            </a:r>
            <a:endParaRPr lang="sv-SE" sz="1100"/>
          </a:p>
          <a:p>
            <a:endParaRPr lang="sv-SE" sz="1100"/>
          </a:p>
        </xdr:txBody>
      </xdr:sp>
      <xdr:sp macro="" textlink="">
        <xdr:nvSpPr>
          <xdr:cNvPr id="16" name="textruta 15"/>
          <xdr:cNvSpPr txBox="1"/>
        </xdr:nvSpPr>
        <xdr:spPr>
          <a:xfrm>
            <a:off x="1190625" y="1407320"/>
            <a:ext cx="1821656" cy="488157"/>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sv-SE" sz="1100">
                <a:solidFill>
                  <a:schemeClr val="dk1"/>
                </a:solidFill>
                <a:latin typeface="+mn-lt"/>
                <a:ea typeface="+mn-ea"/>
                <a:cs typeface="+mn-cs"/>
              </a:rPr>
              <a:t>Task 2.2 Breaking the non-technical barriers</a:t>
            </a:r>
            <a:endParaRPr lang="sv-SE" sz="1100"/>
          </a:p>
          <a:p>
            <a:endParaRPr lang="sv-SE" sz="1100"/>
          </a:p>
        </xdr:txBody>
      </xdr:sp>
      <xdr:sp macro="" textlink="">
        <xdr:nvSpPr>
          <xdr:cNvPr id="17" name="textruta 16"/>
          <xdr:cNvSpPr txBox="1"/>
        </xdr:nvSpPr>
        <xdr:spPr>
          <a:xfrm>
            <a:off x="13263562" y="2702717"/>
            <a:ext cx="1785937" cy="1023938"/>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sv-SE" sz="1100">
                <a:solidFill>
                  <a:schemeClr val="dk1"/>
                </a:solidFill>
                <a:latin typeface="+mn-lt"/>
                <a:ea typeface="+mn-ea"/>
                <a:cs typeface="+mn-cs"/>
              </a:rPr>
              <a:t>Task 4.3 Overall recommendations for Total Concept method implementation on an European scale</a:t>
            </a:r>
            <a:endParaRPr lang="sv-SE" sz="1100"/>
          </a:p>
          <a:p>
            <a:endParaRPr lang="sv-SE" sz="1100"/>
          </a:p>
        </xdr:txBody>
      </xdr:sp>
      <xdr:sp macro="" textlink="">
        <xdr:nvSpPr>
          <xdr:cNvPr id="18" name="textruta 17"/>
          <xdr:cNvSpPr txBox="1"/>
        </xdr:nvSpPr>
        <xdr:spPr>
          <a:xfrm>
            <a:off x="10898983" y="1816897"/>
            <a:ext cx="1662112" cy="695323"/>
          </a:xfrm>
          <a:prstGeom prst="rect">
            <a:avLst/>
          </a:prstGeom>
          <a:ln w="38100">
            <a:solidFill>
              <a:srgbClr val="C00000"/>
            </a:solidFill>
          </a:ln>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r>
              <a:rPr lang="sv-SE" sz="1100">
                <a:solidFill>
                  <a:schemeClr val="dk1"/>
                </a:solidFill>
                <a:latin typeface="+mn-lt"/>
                <a:ea typeface="+mn-ea"/>
                <a:cs typeface="+mn-cs"/>
              </a:rPr>
              <a:t>Task 5.1 Development of the training materials</a:t>
            </a:r>
            <a:endParaRPr lang="sv-SE" sz="1100"/>
          </a:p>
          <a:p>
            <a:endParaRPr lang="sv-SE" sz="1100"/>
          </a:p>
        </xdr:txBody>
      </xdr:sp>
      <xdr:sp macro="" textlink="">
        <xdr:nvSpPr>
          <xdr:cNvPr id="19" name="textruta 18"/>
          <xdr:cNvSpPr txBox="1"/>
        </xdr:nvSpPr>
        <xdr:spPr>
          <a:xfrm>
            <a:off x="13268325" y="1802605"/>
            <a:ext cx="1769270" cy="733425"/>
          </a:xfrm>
          <a:prstGeom prst="rect">
            <a:avLst/>
          </a:prstGeom>
          <a:ln w="38100">
            <a:solidFill>
              <a:srgbClr val="C00000"/>
            </a:solidFill>
          </a:ln>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r>
              <a:rPr lang="sv-SE" sz="1100">
                <a:solidFill>
                  <a:schemeClr val="dk1"/>
                </a:solidFill>
                <a:latin typeface="+mn-lt"/>
                <a:ea typeface="+mn-ea"/>
                <a:cs typeface="+mn-cs"/>
              </a:rPr>
              <a:t>Task 5.2 National training courses on the Total Concept method </a:t>
            </a:r>
            <a:endParaRPr lang="sv-SE" sz="1100"/>
          </a:p>
          <a:p>
            <a:endParaRPr lang="sv-SE" sz="1100"/>
          </a:p>
        </xdr:txBody>
      </xdr:sp>
      <xdr:sp macro="" textlink="">
        <xdr:nvSpPr>
          <xdr:cNvPr id="20" name="textruta 19"/>
          <xdr:cNvSpPr txBox="1"/>
        </xdr:nvSpPr>
        <xdr:spPr>
          <a:xfrm>
            <a:off x="10887074" y="5231607"/>
            <a:ext cx="1650207" cy="70961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r>
              <a:rPr lang="sv-SE" sz="1100">
                <a:solidFill>
                  <a:schemeClr val="dk1"/>
                </a:solidFill>
                <a:latin typeface="+mn-lt"/>
                <a:ea typeface="+mn-ea"/>
                <a:cs typeface="+mn-cs"/>
              </a:rPr>
              <a:t>Task 5.3 Establishing help desk for Total Concept method implementation</a:t>
            </a:r>
            <a:endParaRPr lang="sv-SE" sz="1100"/>
          </a:p>
          <a:p>
            <a:endParaRPr lang="sv-SE" sz="1100"/>
          </a:p>
        </xdr:txBody>
      </xdr:sp>
      <xdr:sp macro="" textlink="">
        <xdr:nvSpPr>
          <xdr:cNvPr id="21" name="textruta 20"/>
          <xdr:cNvSpPr txBox="1"/>
        </xdr:nvSpPr>
        <xdr:spPr>
          <a:xfrm>
            <a:off x="15490032" y="1797842"/>
            <a:ext cx="1774030" cy="750095"/>
          </a:xfrm>
          <a:prstGeom prst="rect">
            <a:avLst/>
          </a:prstGeom>
          <a:ln w="38100">
            <a:solidFill>
              <a:srgbClr val="C00000"/>
            </a:solidFill>
          </a:ln>
        </xdr:spPr>
        <xdr:style>
          <a:lnRef idx="1">
            <a:schemeClr val="accent4"/>
          </a:lnRef>
          <a:fillRef idx="2">
            <a:schemeClr val="accent4"/>
          </a:fillRef>
          <a:effectRef idx="1">
            <a:schemeClr val="accent4"/>
          </a:effectRef>
          <a:fontRef idx="minor">
            <a:schemeClr val="dk1"/>
          </a:fontRef>
        </xdr:style>
        <xdr:txBody>
          <a:bodyPr vertOverflow="clip" wrap="square" rtlCol="0" anchor="t"/>
          <a:lstStyle/>
          <a:p>
            <a:r>
              <a:rPr lang="sv-SE" sz="1100">
                <a:solidFill>
                  <a:schemeClr val="dk1"/>
                </a:solidFill>
                <a:latin typeface="+mn-lt"/>
                <a:ea typeface="+mn-ea"/>
                <a:cs typeface="+mn-cs"/>
              </a:rPr>
              <a:t>Task 5.4 Planning the continuation of the trainings and knowledge transfer </a:t>
            </a:r>
            <a:endParaRPr lang="sv-SE" sz="1100"/>
          </a:p>
        </xdr:txBody>
      </xdr:sp>
      <xdr:sp macro="" textlink="">
        <xdr:nvSpPr>
          <xdr:cNvPr id="22" name="textruta 21"/>
          <xdr:cNvSpPr txBox="1"/>
        </xdr:nvSpPr>
        <xdr:spPr>
          <a:xfrm>
            <a:off x="4024313" y="1766883"/>
            <a:ext cx="1869280" cy="626272"/>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6.5 Total Concept working meetings</a:t>
            </a:r>
            <a:endParaRPr lang="sv-SE" sz="1100"/>
          </a:p>
          <a:p>
            <a:endParaRPr lang="sv-SE" sz="1100"/>
          </a:p>
        </xdr:txBody>
      </xdr:sp>
      <xdr:sp macro="" textlink="">
        <xdr:nvSpPr>
          <xdr:cNvPr id="23" name="textruta 22"/>
          <xdr:cNvSpPr txBox="1"/>
        </xdr:nvSpPr>
        <xdr:spPr>
          <a:xfrm>
            <a:off x="13273086" y="3869535"/>
            <a:ext cx="1800227" cy="70246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6.4 Seminars for the stakeholders in the target groups</a:t>
            </a:r>
            <a:endParaRPr lang="sv-SE" sz="1100"/>
          </a:p>
          <a:p>
            <a:endParaRPr lang="sv-SE" sz="1100"/>
          </a:p>
        </xdr:txBody>
      </xdr:sp>
      <xdr:sp macro="" textlink="">
        <xdr:nvSpPr>
          <xdr:cNvPr id="24" name="textruta 23"/>
          <xdr:cNvSpPr txBox="1"/>
        </xdr:nvSpPr>
        <xdr:spPr>
          <a:xfrm>
            <a:off x="4000500" y="542926"/>
            <a:ext cx="8560593" cy="504824"/>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ctr"/>
          <a:lstStyle/>
          <a:p>
            <a:r>
              <a:rPr lang="sv-SE" sz="1100">
                <a:solidFill>
                  <a:schemeClr val="dk1"/>
                </a:solidFill>
                <a:latin typeface="+mn-lt"/>
                <a:ea typeface="+mn-ea"/>
                <a:cs typeface="+mn-cs"/>
              </a:rPr>
              <a:t>Task 6.3 Production of dissemination materials</a:t>
            </a:r>
            <a:endParaRPr lang="sv-SE" sz="1100"/>
          </a:p>
          <a:p>
            <a:endParaRPr lang="sv-SE" sz="1100"/>
          </a:p>
        </xdr:txBody>
      </xdr:sp>
      <xdr:sp macro="" textlink="">
        <xdr:nvSpPr>
          <xdr:cNvPr id="25" name="textruta 24"/>
          <xdr:cNvSpPr txBox="1"/>
        </xdr:nvSpPr>
        <xdr:spPr>
          <a:xfrm>
            <a:off x="1197767" y="5398297"/>
            <a:ext cx="1838325" cy="50720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6.2 Establishing a project website</a:t>
            </a:r>
            <a:endParaRPr lang="sv-SE" sz="1100"/>
          </a:p>
          <a:p>
            <a:endParaRPr lang="sv-SE" sz="1100"/>
          </a:p>
        </xdr:txBody>
      </xdr:sp>
      <xdr:sp macro="" textlink="">
        <xdr:nvSpPr>
          <xdr:cNvPr id="26" name="textruta 25"/>
          <xdr:cNvSpPr txBox="1"/>
        </xdr:nvSpPr>
        <xdr:spPr>
          <a:xfrm>
            <a:off x="1207294" y="6045993"/>
            <a:ext cx="1828799" cy="50244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6.1 Dissemination and communication plan</a:t>
            </a:r>
            <a:endParaRPr lang="sv-SE" sz="1100"/>
          </a:p>
          <a:p>
            <a:endParaRPr lang="sv-SE" sz="1100"/>
          </a:p>
        </xdr:txBody>
      </xdr:sp>
      <xdr:sp macro="" textlink="">
        <xdr:nvSpPr>
          <xdr:cNvPr id="27" name="textruta 26"/>
          <xdr:cNvSpPr txBox="1"/>
        </xdr:nvSpPr>
        <xdr:spPr>
          <a:xfrm>
            <a:off x="13306424" y="4724404"/>
            <a:ext cx="1778793" cy="812004"/>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6.6 Presentations at the international and national conferences, seminars and fairs</a:t>
            </a:r>
            <a:endParaRPr lang="sv-SE" sz="1100"/>
          </a:p>
          <a:p>
            <a:endParaRPr lang="sv-SE" sz="1100"/>
          </a:p>
        </xdr:txBody>
      </xdr:sp>
      <xdr:sp macro="" textlink="">
        <xdr:nvSpPr>
          <xdr:cNvPr id="28" name="textruta 27"/>
          <xdr:cNvSpPr txBox="1"/>
        </xdr:nvSpPr>
        <xdr:spPr>
          <a:xfrm>
            <a:off x="13318331" y="5917406"/>
            <a:ext cx="1802605" cy="66675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6.7 Articles in different journals/magazines in each country</a:t>
            </a:r>
            <a:endParaRPr lang="sv-SE" sz="1100"/>
          </a:p>
          <a:p>
            <a:endParaRPr lang="sv-SE" sz="1100"/>
          </a:p>
        </xdr:txBody>
      </xdr:sp>
      <xdr:sp macro="" textlink="">
        <xdr:nvSpPr>
          <xdr:cNvPr id="29" name="textruta 28"/>
          <xdr:cNvSpPr txBox="1"/>
        </xdr:nvSpPr>
        <xdr:spPr>
          <a:xfrm>
            <a:off x="15523369" y="2881310"/>
            <a:ext cx="1764505" cy="642938"/>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sv-SE" sz="1100">
                <a:solidFill>
                  <a:schemeClr val="dk1"/>
                </a:solidFill>
                <a:latin typeface="+mn-lt"/>
                <a:ea typeface="+mn-ea"/>
                <a:cs typeface="+mn-cs"/>
              </a:rPr>
              <a:t>Task 6.8 Preparation of further dissemination </a:t>
            </a:r>
            <a:endParaRPr lang="sv-SE" sz="1100"/>
          </a:p>
          <a:p>
            <a:endParaRPr lang="sv-SE" sz="1100"/>
          </a:p>
        </xdr:txBody>
      </xdr:sp>
      <xdr:cxnSp macro="">
        <xdr:nvCxnSpPr>
          <xdr:cNvPr id="182" name="Rak pil 181"/>
          <xdr:cNvCxnSpPr/>
        </xdr:nvCxnSpPr>
        <xdr:spPr bwMode="auto">
          <a:xfrm>
            <a:off x="3036094" y="4929187"/>
            <a:ext cx="1000125" cy="705"/>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190" name="Rak 189"/>
          <xdr:cNvCxnSpPr/>
        </xdr:nvCxnSpPr>
        <xdr:spPr bwMode="auto">
          <a:xfrm flipH="1" flipV="1">
            <a:off x="3726656" y="3643313"/>
            <a:ext cx="11908" cy="1285875"/>
          </a:xfrm>
          <a:prstGeom prst="line">
            <a:avLst/>
          </a:prstGeom>
          <a:solidFill>
            <a:srgbClr val="FFFFFF"/>
          </a:solidFill>
          <a:ln w="34925" cap="flat" cmpd="sng" algn="ctr">
            <a:solidFill>
              <a:srgbClr val="0070C0"/>
            </a:solidFill>
            <a:prstDash val="solid"/>
            <a:round/>
            <a:headEnd type="none" w="med" len="med"/>
            <a:tailEnd type="none" w="med" len="med"/>
          </a:ln>
          <a:effectLst/>
        </xdr:spPr>
      </xdr:cxnSp>
      <xdr:cxnSp macro="">
        <xdr:nvCxnSpPr>
          <xdr:cNvPr id="192" name="Rak pil 191"/>
          <xdr:cNvCxnSpPr/>
        </xdr:nvCxnSpPr>
        <xdr:spPr bwMode="auto">
          <a:xfrm>
            <a:off x="3726656" y="3655220"/>
            <a:ext cx="273843" cy="11906"/>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199" name="Rak pil 198"/>
          <xdr:cNvCxnSpPr/>
        </xdr:nvCxnSpPr>
        <xdr:spPr bwMode="auto">
          <a:xfrm flipV="1">
            <a:off x="3012281" y="4369594"/>
            <a:ext cx="1047750" cy="11906"/>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200" name="Rak 199"/>
          <xdr:cNvCxnSpPr/>
        </xdr:nvCxnSpPr>
        <xdr:spPr bwMode="auto">
          <a:xfrm flipH="1" flipV="1">
            <a:off x="3536156" y="3452812"/>
            <a:ext cx="9528" cy="902495"/>
          </a:xfrm>
          <a:prstGeom prst="line">
            <a:avLst/>
          </a:prstGeom>
          <a:solidFill>
            <a:srgbClr val="FFFFFF"/>
          </a:solidFill>
          <a:ln w="34925" cap="flat" cmpd="sng" algn="ctr">
            <a:solidFill>
              <a:srgbClr val="0070C0"/>
            </a:solidFill>
            <a:prstDash val="solid"/>
            <a:round/>
            <a:headEnd type="none" w="med" len="med"/>
            <a:tailEnd type="none" w="med" len="med"/>
          </a:ln>
          <a:effectLst/>
        </xdr:spPr>
      </xdr:cxnSp>
      <xdr:cxnSp macro="">
        <xdr:nvCxnSpPr>
          <xdr:cNvPr id="201" name="Rak pil 200"/>
          <xdr:cNvCxnSpPr/>
        </xdr:nvCxnSpPr>
        <xdr:spPr bwMode="auto">
          <a:xfrm flipV="1">
            <a:off x="3524250" y="3438524"/>
            <a:ext cx="485774" cy="14287"/>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210" name="Rak pil 209"/>
          <xdr:cNvCxnSpPr/>
        </xdr:nvCxnSpPr>
        <xdr:spPr bwMode="auto">
          <a:xfrm flipV="1">
            <a:off x="4833938" y="3786188"/>
            <a:ext cx="0" cy="285750"/>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214" name="Rak pil 213"/>
          <xdr:cNvCxnSpPr/>
        </xdr:nvCxnSpPr>
        <xdr:spPr bwMode="auto">
          <a:xfrm flipV="1">
            <a:off x="3012281" y="3233739"/>
            <a:ext cx="983456" cy="4762"/>
          </a:xfrm>
          <a:prstGeom prst="straightConnector1">
            <a:avLst/>
          </a:prstGeom>
          <a:solidFill>
            <a:srgbClr val="FFFFFF"/>
          </a:solidFill>
          <a:ln w="34925" cap="flat" cmpd="sng" algn="ctr">
            <a:solidFill>
              <a:schemeClr val="accent6">
                <a:lumMod val="75000"/>
              </a:schemeClr>
            </a:solidFill>
            <a:prstDash val="solid"/>
            <a:round/>
            <a:headEnd type="none" w="med" len="med"/>
            <a:tailEnd type="arrow"/>
          </a:ln>
          <a:effectLst/>
        </xdr:spPr>
      </xdr:cxnSp>
      <xdr:cxnSp macro="">
        <xdr:nvCxnSpPr>
          <xdr:cNvPr id="215" name="Rak pil 214"/>
          <xdr:cNvCxnSpPr/>
        </xdr:nvCxnSpPr>
        <xdr:spPr bwMode="auto">
          <a:xfrm flipV="1">
            <a:off x="3262313" y="3017045"/>
            <a:ext cx="731042" cy="19049"/>
          </a:xfrm>
          <a:prstGeom prst="straightConnector1">
            <a:avLst/>
          </a:prstGeom>
          <a:solidFill>
            <a:srgbClr val="FFFFFF"/>
          </a:solidFill>
          <a:ln w="34925" cap="flat" cmpd="sng" algn="ctr">
            <a:solidFill>
              <a:srgbClr val="C00000"/>
            </a:solidFill>
            <a:prstDash val="solid"/>
            <a:round/>
            <a:headEnd type="none" w="med" len="med"/>
            <a:tailEnd type="arrow"/>
          </a:ln>
          <a:effectLst/>
        </xdr:spPr>
      </xdr:cxnSp>
      <xdr:cxnSp macro="">
        <xdr:nvCxnSpPr>
          <xdr:cNvPr id="216" name="Rak 215"/>
          <xdr:cNvCxnSpPr/>
        </xdr:nvCxnSpPr>
        <xdr:spPr bwMode="auto">
          <a:xfrm flipV="1">
            <a:off x="3262313" y="904875"/>
            <a:ext cx="11906" cy="2131219"/>
          </a:xfrm>
          <a:prstGeom prst="line">
            <a:avLst/>
          </a:prstGeom>
          <a:solidFill>
            <a:srgbClr val="FFFFFF"/>
          </a:solidFill>
          <a:ln w="34925" cap="flat" cmpd="sng" algn="ctr">
            <a:solidFill>
              <a:srgbClr val="C00000"/>
            </a:solidFill>
            <a:prstDash val="solid"/>
            <a:round/>
            <a:headEnd type="none" w="med" len="med"/>
            <a:tailEnd type="none" w="med" len="med"/>
          </a:ln>
          <a:effectLst/>
        </xdr:spPr>
      </xdr:cxnSp>
      <xdr:cxnSp macro="">
        <xdr:nvCxnSpPr>
          <xdr:cNvPr id="219" name="Rak pil 218"/>
          <xdr:cNvCxnSpPr/>
        </xdr:nvCxnSpPr>
        <xdr:spPr bwMode="auto">
          <a:xfrm flipV="1">
            <a:off x="2988468" y="892969"/>
            <a:ext cx="297657" cy="11906"/>
          </a:xfrm>
          <a:prstGeom prst="straightConnector1">
            <a:avLst/>
          </a:prstGeom>
          <a:solidFill>
            <a:srgbClr val="FFFFFF"/>
          </a:solidFill>
          <a:ln w="34925" cap="flat" cmpd="sng" algn="ctr">
            <a:solidFill>
              <a:srgbClr val="C00000"/>
            </a:solidFill>
            <a:prstDash val="solid"/>
            <a:round/>
            <a:headEnd type="none" w="med" len="med"/>
            <a:tailEnd type="none"/>
          </a:ln>
          <a:effectLst/>
        </xdr:spPr>
      </xdr:cxnSp>
      <xdr:cxnSp macro="">
        <xdr:nvCxnSpPr>
          <xdr:cNvPr id="229" name="Rak pil 228"/>
          <xdr:cNvCxnSpPr/>
        </xdr:nvCxnSpPr>
        <xdr:spPr bwMode="auto">
          <a:xfrm flipV="1">
            <a:off x="3357563" y="4162425"/>
            <a:ext cx="697705" cy="4762"/>
          </a:xfrm>
          <a:prstGeom prst="straightConnector1">
            <a:avLst/>
          </a:prstGeom>
          <a:solidFill>
            <a:srgbClr val="FFFFFF"/>
          </a:solidFill>
          <a:ln w="34925" cap="flat" cmpd="sng" algn="ctr">
            <a:solidFill>
              <a:schemeClr val="accent6">
                <a:lumMod val="75000"/>
              </a:schemeClr>
            </a:solidFill>
            <a:prstDash val="solid"/>
            <a:round/>
            <a:headEnd type="none" w="med" len="med"/>
            <a:tailEnd type="arrow"/>
          </a:ln>
          <a:effectLst/>
        </xdr:spPr>
      </xdr:cxnSp>
      <xdr:cxnSp macro="">
        <xdr:nvCxnSpPr>
          <xdr:cNvPr id="231" name="Rak 230"/>
          <xdr:cNvCxnSpPr/>
        </xdr:nvCxnSpPr>
        <xdr:spPr bwMode="auto">
          <a:xfrm flipV="1">
            <a:off x="3367088" y="3512343"/>
            <a:ext cx="2381" cy="676276"/>
          </a:xfrm>
          <a:prstGeom prst="line">
            <a:avLst/>
          </a:prstGeom>
          <a:solidFill>
            <a:srgbClr val="FFFFFF"/>
          </a:solidFill>
          <a:ln w="34925" cap="flat" cmpd="sng" algn="ctr">
            <a:solidFill>
              <a:schemeClr val="accent6">
                <a:lumMod val="75000"/>
              </a:schemeClr>
            </a:solidFill>
            <a:prstDash val="solid"/>
            <a:round/>
            <a:headEnd type="none" w="med" len="med"/>
            <a:tailEnd type="none" w="med" len="med"/>
          </a:ln>
          <a:effectLst/>
        </xdr:spPr>
      </xdr:cxnSp>
      <xdr:cxnSp macro="">
        <xdr:nvCxnSpPr>
          <xdr:cNvPr id="233" name="Rak pil 232"/>
          <xdr:cNvCxnSpPr/>
        </xdr:nvCxnSpPr>
        <xdr:spPr bwMode="auto">
          <a:xfrm flipV="1">
            <a:off x="2986087" y="3536156"/>
            <a:ext cx="383382" cy="10715"/>
          </a:xfrm>
          <a:prstGeom prst="straightConnector1">
            <a:avLst/>
          </a:prstGeom>
          <a:solidFill>
            <a:srgbClr val="FFFFFF"/>
          </a:solidFill>
          <a:ln w="34925" cap="flat" cmpd="sng" algn="ctr">
            <a:solidFill>
              <a:schemeClr val="accent6">
                <a:lumMod val="75000"/>
              </a:schemeClr>
            </a:solidFill>
            <a:prstDash val="solid"/>
            <a:round/>
            <a:headEnd type="none" w="med" len="med"/>
            <a:tailEnd type="none"/>
          </a:ln>
          <a:effectLst/>
        </xdr:spPr>
      </xdr:cxnSp>
      <xdr:cxnSp macro="">
        <xdr:nvCxnSpPr>
          <xdr:cNvPr id="236" name="Rak pil 235"/>
          <xdr:cNvCxnSpPr>
            <a:endCxn id="9" idx="1"/>
          </xdr:cNvCxnSpPr>
        </xdr:nvCxnSpPr>
        <xdr:spPr bwMode="auto">
          <a:xfrm flipV="1">
            <a:off x="5867400" y="3345656"/>
            <a:ext cx="454819" cy="9526"/>
          </a:xfrm>
          <a:prstGeom prst="straightConnector1">
            <a:avLst/>
          </a:prstGeom>
          <a:solidFill>
            <a:srgbClr val="FFFFFF"/>
          </a:solidFill>
          <a:ln w="34925" cap="flat" cmpd="sng" algn="ctr">
            <a:solidFill>
              <a:srgbClr val="C00000"/>
            </a:solidFill>
            <a:prstDash val="solid"/>
            <a:round/>
            <a:headEnd type="none" w="med" len="med"/>
            <a:tailEnd type="arrow"/>
          </a:ln>
          <a:effectLst/>
        </xdr:spPr>
      </xdr:cxnSp>
      <xdr:cxnSp macro="">
        <xdr:nvCxnSpPr>
          <xdr:cNvPr id="238" name="Rak pil 237"/>
          <xdr:cNvCxnSpPr/>
        </xdr:nvCxnSpPr>
        <xdr:spPr bwMode="auto">
          <a:xfrm>
            <a:off x="8286749" y="3405187"/>
            <a:ext cx="428626" cy="0"/>
          </a:xfrm>
          <a:prstGeom prst="straightConnector1">
            <a:avLst/>
          </a:prstGeom>
          <a:solidFill>
            <a:srgbClr val="FFFFFF"/>
          </a:solidFill>
          <a:ln w="34925" cap="flat" cmpd="sng" algn="ctr">
            <a:solidFill>
              <a:srgbClr val="C00000"/>
            </a:solidFill>
            <a:prstDash val="solid"/>
            <a:round/>
            <a:headEnd type="none" w="med" len="med"/>
            <a:tailEnd type="arrow"/>
          </a:ln>
          <a:effectLst/>
        </xdr:spPr>
      </xdr:cxnSp>
      <xdr:cxnSp macro="">
        <xdr:nvCxnSpPr>
          <xdr:cNvPr id="240" name="Rak pil 239"/>
          <xdr:cNvCxnSpPr/>
        </xdr:nvCxnSpPr>
        <xdr:spPr bwMode="auto">
          <a:xfrm flipV="1">
            <a:off x="10489407" y="3345657"/>
            <a:ext cx="142874" cy="9526"/>
          </a:xfrm>
          <a:prstGeom prst="straightConnector1">
            <a:avLst/>
          </a:prstGeom>
          <a:solidFill>
            <a:srgbClr val="FFFFFF"/>
          </a:solidFill>
          <a:ln w="34925" cap="flat" cmpd="sng" algn="ctr">
            <a:solidFill>
              <a:srgbClr val="C00000"/>
            </a:solidFill>
            <a:prstDash val="solid"/>
            <a:round/>
            <a:headEnd type="none" w="med" len="med"/>
            <a:tailEnd type="none"/>
          </a:ln>
          <a:effectLst/>
        </xdr:spPr>
      </xdr:cxnSp>
      <xdr:cxnSp macro="">
        <xdr:nvCxnSpPr>
          <xdr:cNvPr id="242" name="Rak 241"/>
          <xdr:cNvCxnSpPr/>
        </xdr:nvCxnSpPr>
        <xdr:spPr bwMode="auto">
          <a:xfrm flipV="1">
            <a:off x="10620375" y="1928813"/>
            <a:ext cx="0" cy="1440658"/>
          </a:xfrm>
          <a:prstGeom prst="line">
            <a:avLst/>
          </a:prstGeom>
          <a:solidFill>
            <a:srgbClr val="FFFFFF"/>
          </a:solidFill>
          <a:ln w="34925" cap="flat" cmpd="sng" algn="ctr">
            <a:solidFill>
              <a:srgbClr val="C00000"/>
            </a:solidFill>
            <a:prstDash val="solid"/>
            <a:round/>
            <a:headEnd type="none" w="med" len="med"/>
            <a:tailEnd type="none" w="med" len="med"/>
          </a:ln>
          <a:effectLst/>
        </xdr:spPr>
      </xdr:cxnSp>
      <xdr:cxnSp macro="">
        <xdr:nvCxnSpPr>
          <xdr:cNvPr id="243" name="Rak pil 242"/>
          <xdr:cNvCxnSpPr/>
        </xdr:nvCxnSpPr>
        <xdr:spPr bwMode="auto">
          <a:xfrm>
            <a:off x="10629899" y="1938345"/>
            <a:ext cx="264319" cy="2375"/>
          </a:xfrm>
          <a:prstGeom prst="straightConnector1">
            <a:avLst/>
          </a:prstGeom>
          <a:solidFill>
            <a:srgbClr val="FFFFFF"/>
          </a:solidFill>
          <a:ln w="34925" cap="flat" cmpd="sng" algn="ctr">
            <a:solidFill>
              <a:srgbClr val="C00000"/>
            </a:solidFill>
            <a:prstDash val="solid"/>
            <a:round/>
            <a:headEnd type="none" w="med" len="med"/>
            <a:tailEnd type="arrow"/>
          </a:ln>
          <a:effectLst/>
        </xdr:spPr>
      </xdr:cxnSp>
      <xdr:cxnSp macro="">
        <xdr:nvCxnSpPr>
          <xdr:cNvPr id="250" name="Rak pil 249"/>
          <xdr:cNvCxnSpPr/>
        </xdr:nvCxnSpPr>
        <xdr:spPr bwMode="auto">
          <a:xfrm flipV="1">
            <a:off x="12549188" y="2095499"/>
            <a:ext cx="702468" cy="9527"/>
          </a:xfrm>
          <a:prstGeom prst="straightConnector1">
            <a:avLst/>
          </a:prstGeom>
          <a:solidFill>
            <a:srgbClr val="FFFFFF"/>
          </a:solidFill>
          <a:ln w="34925" cap="flat" cmpd="sng" algn="ctr">
            <a:solidFill>
              <a:srgbClr val="C00000"/>
            </a:solidFill>
            <a:prstDash val="solid"/>
            <a:round/>
            <a:headEnd type="none" w="med" len="med"/>
            <a:tailEnd type="arrow"/>
          </a:ln>
          <a:effectLst/>
        </xdr:spPr>
      </xdr:cxnSp>
      <xdr:cxnSp macro="">
        <xdr:nvCxnSpPr>
          <xdr:cNvPr id="254" name="Rak pil 253"/>
          <xdr:cNvCxnSpPr/>
        </xdr:nvCxnSpPr>
        <xdr:spPr bwMode="auto">
          <a:xfrm flipV="1">
            <a:off x="12570619" y="3164681"/>
            <a:ext cx="702468" cy="9527"/>
          </a:xfrm>
          <a:prstGeom prst="straightConnector1">
            <a:avLst/>
          </a:prstGeom>
          <a:solidFill>
            <a:srgbClr val="FFFFFF"/>
          </a:solidFill>
          <a:ln w="34925" cap="flat" cmpd="sng" algn="ctr">
            <a:solidFill>
              <a:schemeClr val="accent5">
                <a:lumMod val="60000"/>
                <a:lumOff val="40000"/>
              </a:schemeClr>
            </a:solidFill>
            <a:prstDash val="solid"/>
            <a:round/>
            <a:headEnd type="none" w="med" len="med"/>
            <a:tailEnd type="arrow"/>
          </a:ln>
          <a:effectLst/>
        </xdr:spPr>
      </xdr:cxnSp>
      <xdr:cxnSp macro="">
        <xdr:nvCxnSpPr>
          <xdr:cNvPr id="255" name="Rak pil 254"/>
          <xdr:cNvCxnSpPr/>
        </xdr:nvCxnSpPr>
        <xdr:spPr bwMode="auto">
          <a:xfrm flipV="1">
            <a:off x="12930188" y="4162426"/>
            <a:ext cx="352424" cy="4761"/>
          </a:xfrm>
          <a:prstGeom prst="straightConnector1">
            <a:avLst/>
          </a:prstGeom>
          <a:solidFill>
            <a:srgbClr val="FFFFFF"/>
          </a:solidFill>
          <a:ln w="34925" cap="flat" cmpd="sng" algn="ctr">
            <a:solidFill>
              <a:schemeClr val="accent5">
                <a:lumMod val="60000"/>
                <a:lumOff val="40000"/>
              </a:schemeClr>
            </a:solidFill>
            <a:prstDash val="solid"/>
            <a:round/>
            <a:headEnd type="none" w="med" len="med"/>
            <a:tailEnd type="arrow"/>
          </a:ln>
          <a:effectLst/>
        </xdr:spPr>
      </xdr:cxnSp>
      <xdr:cxnSp macro="">
        <xdr:nvCxnSpPr>
          <xdr:cNvPr id="256" name="Rak pil 255"/>
          <xdr:cNvCxnSpPr/>
        </xdr:nvCxnSpPr>
        <xdr:spPr bwMode="auto">
          <a:xfrm flipV="1">
            <a:off x="12954000" y="5231607"/>
            <a:ext cx="350044" cy="7143"/>
          </a:xfrm>
          <a:prstGeom prst="straightConnector1">
            <a:avLst/>
          </a:prstGeom>
          <a:solidFill>
            <a:srgbClr val="FFFFFF"/>
          </a:solidFill>
          <a:ln w="34925" cap="flat" cmpd="sng" algn="ctr">
            <a:solidFill>
              <a:schemeClr val="accent5">
                <a:lumMod val="60000"/>
                <a:lumOff val="40000"/>
              </a:schemeClr>
            </a:solidFill>
            <a:prstDash val="solid"/>
            <a:round/>
            <a:headEnd type="none" w="med" len="med"/>
            <a:tailEnd type="arrow"/>
          </a:ln>
          <a:effectLst/>
        </xdr:spPr>
      </xdr:cxnSp>
      <xdr:cxnSp macro="">
        <xdr:nvCxnSpPr>
          <xdr:cNvPr id="257" name="Rak pil 256"/>
          <xdr:cNvCxnSpPr/>
        </xdr:nvCxnSpPr>
        <xdr:spPr bwMode="auto">
          <a:xfrm flipV="1">
            <a:off x="3014662" y="5586412"/>
            <a:ext cx="7884318" cy="9526"/>
          </a:xfrm>
          <a:prstGeom prst="straightConnector1">
            <a:avLst/>
          </a:prstGeom>
          <a:solidFill>
            <a:srgbClr val="FFFFFF"/>
          </a:solidFill>
          <a:ln w="34925" cap="flat" cmpd="sng" algn="ctr">
            <a:solidFill>
              <a:schemeClr val="accent3">
                <a:lumMod val="75000"/>
              </a:schemeClr>
            </a:solidFill>
            <a:prstDash val="solid"/>
            <a:round/>
            <a:headEnd type="none" w="med" len="med"/>
            <a:tailEnd type="arrow"/>
          </a:ln>
          <a:effectLst/>
        </xdr:spPr>
      </xdr:cxnSp>
      <xdr:cxnSp macro="">
        <xdr:nvCxnSpPr>
          <xdr:cNvPr id="259" name="Rak 258"/>
          <xdr:cNvCxnSpPr/>
        </xdr:nvCxnSpPr>
        <xdr:spPr bwMode="auto">
          <a:xfrm flipH="1" flipV="1">
            <a:off x="12942096" y="2357439"/>
            <a:ext cx="23810" cy="2881311"/>
          </a:xfrm>
          <a:prstGeom prst="line">
            <a:avLst/>
          </a:prstGeom>
          <a:solidFill>
            <a:srgbClr val="FFFFFF"/>
          </a:solidFill>
          <a:ln w="34925" cap="flat" cmpd="sng" algn="ctr">
            <a:solidFill>
              <a:schemeClr val="accent5">
                <a:lumMod val="60000"/>
                <a:lumOff val="40000"/>
              </a:schemeClr>
            </a:solidFill>
            <a:prstDash val="solid"/>
            <a:round/>
            <a:headEnd type="none" w="med" len="med"/>
            <a:tailEnd type="none" w="med" len="med"/>
          </a:ln>
          <a:effectLst/>
        </xdr:spPr>
      </xdr:cxnSp>
      <xdr:cxnSp macro="">
        <xdr:nvCxnSpPr>
          <xdr:cNvPr id="262" name="Rak pil 261"/>
          <xdr:cNvCxnSpPr/>
        </xdr:nvCxnSpPr>
        <xdr:spPr bwMode="auto">
          <a:xfrm flipV="1">
            <a:off x="15035213" y="3155155"/>
            <a:ext cx="478631" cy="7145"/>
          </a:xfrm>
          <a:prstGeom prst="straightConnector1">
            <a:avLst/>
          </a:prstGeom>
          <a:solidFill>
            <a:srgbClr val="FFFFFF"/>
          </a:solidFill>
          <a:ln w="34925" cap="flat" cmpd="sng" algn="ctr">
            <a:solidFill>
              <a:schemeClr val="accent5">
                <a:lumMod val="60000"/>
                <a:lumOff val="40000"/>
              </a:schemeClr>
            </a:solidFill>
            <a:prstDash val="solid"/>
            <a:round/>
            <a:headEnd type="none" w="med" len="med"/>
            <a:tailEnd type="arrow"/>
          </a:ln>
          <a:effectLst/>
        </xdr:spPr>
      </xdr:cxnSp>
      <xdr:cxnSp macro="">
        <xdr:nvCxnSpPr>
          <xdr:cNvPr id="266" name="Rak pil 265"/>
          <xdr:cNvCxnSpPr/>
        </xdr:nvCxnSpPr>
        <xdr:spPr bwMode="auto">
          <a:xfrm flipV="1">
            <a:off x="15032831" y="2105024"/>
            <a:ext cx="478631" cy="7145"/>
          </a:xfrm>
          <a:prstGeom prst="straightConnector1">
            <a:avLst/>
          </a:prstGeom>
          <a:solidFill>
            <a:srgbClr val="FFFFFF"/>
          </a:solidFill>
          <a:ln w="34925" cap="flat" cmpd="sng" algn="ctr">
            <a:solidFill>
              <a:srgbClr val="C00000"/>
            </a:solidFill>
            <a:prstDash val="solid"/>
            <a:round/>
            <a:headEnd type="none" w="med" len="med"/>
            <a:tailEnd type="arrow"/>
          </a:ln>
          <a:effectLst/>
        </xdr:spPr>
      </xdr:cxnSp>
      <xdr:cxnSp macro="">
        <xdr:nvCxnSpPr>
          <xdr:cNvPr id="267" name="Rak pil 266"/>
          <xdr:cNvCxnSpPr/>
        </xdr:nvCxnSpPr>
        <xdr:spPr bwMode="auto">
          <a:xfrm flipV="1">
            <a:off x="12742069" y="6250780"/>
            <a:ext cx="545306" cy="11910"/>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281" name="Rak pil 280"/>
          <xdr:cNvCxnSpPr/>
        </xdr:nvCxnSpPr>
        <xdr:spPr bwMode="auto">
          <a:xfrm>
            <a:off x="7298531" y="4881562"/>
            <a:ext cx="5991226" cy="11907"/>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283" name="Rak 282"/>
          <xdr:cNvCxnSpPr>
            <a:endCxn id="9" idx="2"/>
          </xdr:cNvCxnSpPr>
        </xdr:nvCxnSpPr>
        <xdr:spPr bwMode="auto">
          <a:xfrm flipV="1">
            <a:off x="7298531" y="3762374"/>
            <a:ext cx="0" cy="1119188"/>
          </a:xfrm>
          <a:prstGeom prst="line">
            <a:avLst/>
          </a:prstGeom>
          <a:solidFill>
            <a:srgbClr val="FFFFFF"/>
          </a:solidFill>
          <a:ln w="34925" cap="flat" cmpd="sng" algn="ctr">
            <a:solidFill>
              <a:srgbClr val="0070C0"/>
            </a:solidFill>
            <a:prstDash val="solid"/>
            <a:round/>
            <a:headEnd type="none" w="med" len="med"/>
            <a:tailEnd type="none" w="med" len="med"/>
          </a:ln>
          <a:effectLst/>
        </xdr:spPr>
      </xdr:cxnSp>
      <xdr:cxnSp macro="">
        <xdr:nvCxnSpPr>
          <xdr:cNvPr id="285" name="Rak 284"/>
          <xdr:cNvCxnSpPr/>
        </xdr:nvCxnSpPr>
        <xdr:spPr bwMode="auto">
          <a:xfrm flipV="1">
            <a:off x="9675019" y="3712368"/>
            <a:ext cx="2381" cy="1164433"/>
          </a:xfrm>
          <a:prstGeom prst="line">
            <a:avLst/>
          </a:prstGeom>
          <a:solidFill>
            <a:srgbClr val="FFFFFF"/>
          </a:solidFill>
          <a:ln w="34925" cap="flat" cmpd="sng" algn="ctr">
            <a:solidFill>
              <a:srgbClr val="0070C0"/>
            </a:solidFill>
            <a:prstDash val="solid"/>
            <a:round/>
            <a:headEnd type="none" w="med" len="med"/>
            <a:tailEnd type="none" w="med" len="med"/>
          </a:ln>
          <a:effectLst/>
        </xdr:spPr>
      </xdr:cxnSp>
      <xdr:cxnSp macro="">
        <xdr:nvCxnSpPr>
          <xdr:cNvPr id="287" name="Rak pil 286"/>
          <xdr:cNvCxnSpPr/>
        </xdr:nvCxnSpPr>
        <xdr:spPr bwMode="auto">
          <a:xfrm flipH="1">
            <a:off x="4810125" y="2381250"/>
            <a:ext cx="11906" cy="583406"/>
          </a:xfrm>
          <a:prstGeom prst="straightConnector1">
            <a:avLst/>
          </a:prstGeom>
          <a:solidFill>
            <a:srgbClr val="FFFFFF"/>
          </a:solidFill>
          <a:ln w="34925" cap="flat" cmpd="sng" algn="ctr">
            <a:solidFill>
              <a:schemeClr val="accent3">
                <a:lumMod val="75000"/>
              </a:schemeClr>
            </a:solidFill>
            <a:prstDash val="solid"/>
            <a:round/>
            <a:headEnd type="none" w="med" len="med"/>
            <a:tailEnd type="arrow"/>
          </a:ln>
          <a:effectLst/>
        </xdr:spPr>
      </xdr:cxnSp>
      <xdr:cxnSp macro="">
        <xdr:nvCxnSpPr>
          <xdr:cNvPr id="290" name="Rak pil 289"/>
          <xdr:cNvCxnSpPr/>
        </xdr:nvCxnSpPr>
        <xdr:spPr bwMode="auto">
          <a:xfrm flipV="1">
            <a:off x="2986088" y="666749"/>
            <a:ext cx="1014412" cy="9527"/>
          </a:xfrm>
          <a:prstGeom prst="straightConnector1">
            <a:avLst/>
          </a:prstGeom>
          <a:solidFill>
            <a:srgbClr val="FFFFFF"/>
          </a:solidFill>
          <a:ln w="34925" cap="flat" cmpd="sng" algn="ctr">
            <a:solidFill>
              <a:schemeClr val="accent6">
                <a:lumMod val="75000"/>
              </a:schemeClr>
            </a:solidFill>
            <a:prstDash val="solid"/>
            <a:round/>
            <a:headEnd type="none" w="med" len="med"/>
            <a:tailEnd type="arrow"/>
          </a:ln>
          <a:effectLst/>
        </xdr:spPr>
      </xdr:cxnSp>
      <xdr:cxnSp macro="">
        <xdr:nvCxnSpPr>
          <xdr:cNvPr id="292" name="Rak pil 291"/>
          <xdr:cNvCxnSpPr/>
        </xdr:nvCxnSpPr>
        <xdr:spPr bwMode="auto">
          <a:xfrm flipV="1">
            <a:off x="6022182" y="1023937"/>
            <a:ext cx="2381" cy="2331246"/>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294" name="Rak pil 293"/>
          <xdr:cNvCxnSpPr>
            <a:stCxn id="9" idx="0"/>
          </xdr:cNvCxnSpPr>
        </xdr:nvCxnSpPr>
        <xdr:spPr bwMode="auto">
          <a:xfrm flipV="1">
            <a:off x="7298531" y="1083469"/>
            <a:ext cx="11907" cy="1857373"/>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297" name="Rak pil 296"/>
          <xdr:cNvCxnSpPr/>
        </xdr:nvCxnSpPr>
        <xdr:spPr bwMode="auto">
          <a:xfrm flipH="1">
            <a:off x="16418719" y="2547938"/>
            <a:ext cx="11906" cy="297654"/>
          </a:xfrm>
          <a:prstGeom prst="straightConnector1">
            <a:avLst/>
          </a:prstGeom>
          <a:solidFill>
            <a:srgbClr val="FFFFFF"/>
          </a:solidFill>
          <a:ln w="34925" cap="flat" cmpd="sng" algn="ctr">
            <a:solidFill>
              <a:srgbClr val="C00000"/>
            </a:solidFill>
            <a:prstDash val="solid"/>
            <a:round/>
            <a:headEnd type="none" w="med" len="med"/>
            <a:tailEnd type="arrow"/>
          </a:ln>
          <a:effectLst/>
        </xdr:spPr>
      </xdr:cxnSp>
      <xdr:cxnSp macro="">
        <xdr:nvCxnSpPr>
          <xdr:cNvPr id="301" name="Rak 300"/>
          <xdr:cNvCxnSpPr/>
        </xdr:nvCxnSpPr>
        <xdr:spPr bwMode="auto">
          <a:xfrm flipV="1">
            <a:off x="12751594" y="4869657"/>
            <a:ext cx="0" cy="1393030"/>
          </a:xfrm>
          <a:prstGeom prst="line">
            <a:avLst/>
          </a:prstGeom>
          <a:solidFill>
            <a:srgbClr val="FFFFFF"/>
          </a:solidFill>
          <a:ln w="34925" cap="flat" cmpd="sng" algn="ctr">
            <a:solidFill>
              <a:srgbClr val="0070C0"/>
            </a:solidFill>
            <a:prstDash val="solid"/>
            <a:round/>
            <a:headEnd type="none" w="med" len="med"/>
            <a:tailEnd type="none" w="med" len="med"/>
          </a:ln>
          <a:effectLst/>
        </xdr:spPr>
      </xdr:cxnSp>
      <xdr:cxnSp macro="">
        <xdr:nvCxnSpPr>
          <xdr:cNvPr id="315" name="Rak pil 314"/>
          <xdr:cNvCxnSpPr/>
        </xdr:nvCxnSpPr>
        <xdr:spPr bwMode="auto">
          <a:xfrm>
            <a:off x="6131719" y="2155031"/>
            <a:ext cx="4774406" cy="11907"/>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318" name="Rak pil 317"/>
          <xdr:cNvCxnSpPr/>
        </xdr:nvCxnSpPr>
        <xdr:spPr bwMode="auto">
          <a:xfrm flipV="1">
            <a:off x="6126957" y="2166938"/>
            <a:ext cx="4762" cy="1197771"/>
          </a:xfrm>
          <a:prstGeom prst="straightConnector1">
            <a:avLst/>
          </a:prstGeom>
          <a:solidFill>
            <a:srgbClr val="FFFFFF"/>
          </a:solidFill>
          <a:ln w="34925" cap="flat" cmpd="sng" algn="ctr">
            <a:solidFill>
              <a:srgbClr val="0070C0"/>
            </a:solidFill>
            <a:prstDash val="solid"/>
            <a:round/>
            <a:headEnd type="none" w="med" len="med"/>
            <a:tailEnd type="none"/>
          </a:ln>
          <a:effectLst/>
        </xdr:spPr>
      </xdr:cxnSp>
      <xdr:cxnSp macro="">
        <xdr:nvCxnSpPr>
          <xdr:cNvPr id="321" name="Rak pil 320"/>
          <xdr:cNvCxnSpPr/>
        </xdr:nvCxnSpPr>
        <xdr:spPr bwMode="auto">
          <a:xfrm>
            <a:off x="8512969" y="2357437"/>
            <a:ext cx="2393156" cy="11906"/>
          </a:xfrm>
          <a:prstGeom prst="straightConnector1">
            <a:avLst/>
          </a:prstGeom>
          <a:solidFill>
            <a:srgbClr val="FFFFFF"/>
          </a:solidFill>
          <a:ln w="34925" cap="flat" cmpd="sng" algn="ctr">
            <a:solidFill>
              <a:srgbClr val="0070C0"/>
            </a:solidFill>
            <a:prstDash val="solid"/>
            <a:round/>
            <a:headEnd type="none" w="med" len="med"/>
            <a:tailEnd type="arrow"/>
          </a:ln>
          <a:effectLst/>
        </xdr:spPr>
      </xdr:cxnSp>
      <xdr:cxnSp macro="">
        <xdr:nvCxnSpPr>
          <xdr:cNvPr id="322" name="Rak pil 321"/>
          <xdr:cNvCxnSpPr/>
        </xdr:nvCxnSpPr>
        <xdr:spPr bwMode="auto">
          <a:xfrm flipH="1" flipV="1">
            <a:off x="8522494" y="2366962"/>
            <a:ext cx="2382" cy="1038225"/>
          </a:xfrm>
          <a:prstGeom prst="straightConnector1">
            <a:avLst/>
          </a:prstGeom>
          <a:solidFill>
            <a:srgbClr val="FFFFFF"/>
          </a:solidFill>
          <a:ln w="34925" cap="flat" cmpd="sng" algn="ctr">
            <a:solidFill>
              <a:srgbClr val="0070C0"/>
            </a:solidFill>
            <a:prstDash val="solid"/>
            <a:round/>
            <a:headEnd type="none" w="med" len="med"/>
            <a:tailEnd type="none"/>
          </a:ln>
          <a:effectLst/>
        </xdr:spPr>
      </xdr:cxnSp>
      <xdr:cxnSp macro="">
        <xdr:nvCxnSpPr>
          <xdr:cNvPr id="326" name="Rak 325"/>
          <xdr:cNvCxnSpPr/>
        </xdr:nvCxnSpPr>
        <xdr:spPr bwMode="auto">
          <a:xfrm flipH="1" flipV="1">
            <a:off x="11694320" y="2476501"/>
            <a:ext cx="16671" cy="428626"/>
          </a:xfrm>
          <a:prstGeom prst="line">
            <a:avLst/>
          </a:prstGeom>
          <a:solidFill>
            <a:srgbClr val="FFFFFF"/>
          </a:solidFill>
          <a:ln w="34925" cap="flat" cmpd="sng" algn="ctr">
            <a:solidFill>
              <a:schemeClr val="accent5">
                <a:lumMod val="60000"/>
                <a:lumOff val="40000"/>
              </a:schemeClr>
            </a:solidFill>
            <a:prstDash val="solid"/>
            <a:round/>
            <a:headEnd type="none" w="med" len="med"/>
            <a:tailEnd type="arrow" w="med" len="med"/>
          </a:ln>
          <a:effectLst/>
        </xdr:spPr>
      </xdr:cxnSp>
      <xdr:cxnSp macro="">
        <xdr:nvCxnSpPr>
          <xdr:cNvPr id="329" name="Rak pil 328"/>
          <xdr:cNvCxnSpPr/>
        </xdr:nvCxnSpPr>
        <xdr:spPr bwMode="auto">
          <a:xfrm flipV="1">
            <a:off x="12930188" y="2340769"/>
            <a:ext cx="340517" cy="4762"/>
          </a:xfrm>
          <a:prstGeom prst="straightConnector1">
            <a:avLst/>
          </a:prstGeom>
          <a:solidFill>
            <a:srgbClr val="FFFFFF"/>
          </a:solidFill>
          <a:ln w="34925" cap="flat" cmpd="sng" algn="ctr">
            <a:solidFill>
              <a:schemeClr val="bg1">
                <a:lumMod val="50000"/>
              </a:schemeClr>
            </a:solidFill>
            <a:prstDash val="solid"/>
            <a:round/>
            <a:headEnd type="none" w="med" len="med"/>
            <a:tailEnd type="arrow"/>
          </a:ln>
          <a:effectLst/>
        </xdr:spPr>
      </xdr:cxnSp>
      <xdr:cxnSp macro="">
        <xdr:nvCxnSpPr>
          <xdr:cNvPr id="336" name="Rak pil 335"/>
          <xdr:cNvCxnSpPr/>
        </xdr:nvCxnSpPr>
        <xdr:spPr bwMode="auto">
          <a:xfrm>
            <a:off x="10460831" y="3529014"/>
            <a:ext cx="457200" cy="7142"/>
          </a:xfrm>
          <a:prstGeom prst="straightConnector1">
            <a:avLst/>
          </a:prstGeom>
          <a:solidFill>
            <a:srgbClr val="FFFFFF"/>
          </a:solidFill>
          <a:ln w="34925" cap="flat" cmpd="sng" algn="ctr">
            <a:solidFill>
              <a:schemeClr val="accent5">
                <a:lumMod val="60000"/>
                <a:lumOff val="40000"/>
              </a:schemeClr>
            </a:solidFill>
            <a:prstDash val="solid"/>
            <a:round/>
            <a:headEnd type="none" w="med" len="med"/>
            <a:tailEnd type="arrow"/>
          </a:ln>
          <a:effectLst/>
        </xdr:spPr>
      </xdr:cxnSp>
      <xdr:cxnSp macro="">
        <xdr:nvCxnSpPr>
          <xdr:cNvPr id="338" name="Rak 337"/>
          <xdr:cNvCxnSpPr/>
        </xdr:nvCxnSpPr>
        <xdr:spPr bwMode="auto">
          <a:xfrm flipH="1" flipV="1">
            <a:off x="9691688" y="1083469"/>
            <a:ext cx="4767" cy="1831184"/>
          </a:xfrm>
          <a:prstGeom prst="line">
            <a:avLst/>
          </a:prstGeom>
          <a:solidFill>
            <a:srgbClr val="FFFFFF"/>
          </a:solidFill>
          <a:ln w="34925" cap="flat" cmpd="sng" algn="ctr">
            <a:solidFill>
              <a:schemeClr val="accent5">
                <a:lumMod val="60000"/>
                <a:lumOff val="40000"/>
              </a:schemeClr>
            </a:solidFill>
            <a:prstDash val="solid"/>
            <a:round/>
            <a:headEnd type="none" w="med" len="med"/>
            <a:tailEnd type="arrow" w="med" len="med"/>
          </a:ln>
          <a:effectLst/>
        </xdr:spPr>
      </xdr:cxnSp>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2:K2"/>
  <sheetViews>
    <sheetView zoomScale="90" zoomScaleNormal="90" workbookViewId="0">
      <selection activeCell="J32" sqref="J32"/>
    </sheetView>
  </sheetViews>
  <sheetFormatPr defaultRowHeight="12.75"/>
  <sheetData>
    <row r="2" spans="2:11">
      <c r="B2" s="40" t="s">
        <v>158</v>
      </c>
      <c r="K2" s="40"/>
    </row>
  </sheetData>
  <pageMargins left="0.51181102362204722" right="0.11811023622047245" top="0.15748031496062992" bottom="0.35433070866141736" header="0.31496062992125984" footer="0.31496062992125984"/>
  <pageSetup paperSize="9" scale="80" orientation="landscape" r:id="rId1"/>
  <drawing r:id="rId2"/>
</worksheet>
</file>

<file path=xl/worksheets/sheet10.xml><?xml version="1.0" encoding="utf-8"?>
<worksheet xmlns="http://schemas.openxmlformats.org/spreadsheetml/2006/main" xmlns:r="http://schemas.openxmlformats.org/officeDocument/2006/relationships">
  <dimension ref="A1:I41"/>
  <sheetViews>
    <sheetView tabSelected="1" workbookViewId="0">
      <selection activeCell="B23" sqref="B23"/>
    </sheetView>
  </sheetViews>
  <sheetFormatPr defaultRowHeight="12.75"/>
  <cols>
    <col min="1" max="1" width="5.42578125" customWidth="1"/>
    <col min="2" max="2" width="64.42578125" style="81" customWidth="1"/>
    <col min="3" max="3" width="14.28515625" style="131" customWidth="1"/>
    <col min="4" max="4" width="11.7109375" style="131" customWidth="1"/>
    <col min="5" max="5" width="11.5703125" style="131" customWidth="1"/>
    <col min="6" max="6" width="8.28515625" style="131" customWidth="1"/>
    <col min="7" max="7" width="36.5703125" customWidth="1"/>
    <col min="8" max="8" width="12.28515625" customWidth="1"/>
    <col min="9" max="9" width="12.42578125" style="176" customWidth="1"/>
  </cols>
  <sheetData>
    <row r="1" spans="1:9" ht="53.25" customHeight="1">
      <c r="A1" s="128" t="s">
        <v>342</v>
      </c>
      <c r="B1" s="132" t="s">
        <v>337</v>
      </c>
      <c r="C1" s="129" t="s">
        <v>357</v>
      </c>
      <c r="D1" s="129" t="s">
        <v>358</v>
      </c>
      <c r="E1" s="130" t="s">
        <v>365</v>
      </c>
      <c r="F1" s="130" t="s">
        <v>366</v>
      </c>
      <c r="G1" s="129" t="s">
        <v>338</v>
      </c>
      <c r="H1" s="129" t="s">
        <v>339</v>
      </c>
      <c r="I1" s="130" t="s">
        <v>359</v>
      </c>
    </row>
    <row r="2" spans="1:9" ht="36" customHeight="1">
      <c r="A2" s="73">
        <v>1</v>
      </c>
      <c r="B2" s="133" t="s">
        <v>340</v>
      </c>
      <c r="C2" s="5">
        <v>2</v>
      </c>
      <c r="D2" s="5">
        <v>4</v>
      </c>
      <c r="E2" s="5">
        <f>C2*D2</f>
        <v>8</v>
      </c>
      <c r="F2" s="5">
        <v>7</v>
      </c>
      <c r="G2" s="175" t="s">
        <v>368</v>
      </c>
      <c r="H2" s="177" t="s">
        <v>371</v>
      </c>
      <c r="I2" s="137" t="s">
        <v>369</v>
      </c>
    </row>
    <row r="3" spans="1:9" ht="33.75" customHeight="1">
      <c r="A3" s="73">
        <v>2</v>
      </c>
      <c r="B3" s="134" t="s">
        <v>341</v>
      </c>
      <c r="C3" s="5">
        <v>3</v>
      </c>
      <c r="D3" s="5">
        <v>3</v>
      </c>
      <c r="E3" s="5">
        <f t="shared" ref="E3:E14" si="0">C3*D3</f>
        <v>9</v>
      </c>
      <c r="F3" s="5">
        <v>6</v>
      </c>
      <c r="G3" s="65" t="s">
        <v>370</v>
      </c>
      <c r="H3" s="177" t="s">
        <v>382</v>
      </c>
      <c r="I3" s="137" t="s">
        <v>231</v>
      </c>
    </row>
    <row r="4" spans="1:9" ht="25.5" customHeight="1">
      <c r="A4" s="137">
        <v>3</v>
      </c>
      <c r="B4" s="174" t="s">
        <v>364</v>
      </c>
      <c r="C4" s="5">
        <v>3</v>
      </c>
      <c r="D4" s="5">
        <v>3</v>
      </c>
      <c r="E4" s="5">
        <f t="shared" si="0"/>
        <v>9</v>
      </c>
      <c r="F4" s="5">
        <v>6</v>
      </c>
      <c r="G4" s="65" t="s">
        <v>372</v>
      </c>
      <c r="H4" s="177" t="s">
        <v>382</v>
      </c>
      <c r="I4" s="137" t="s">
        <v>231</v>
      </c>
    </row>
    <row r="5" spans="1:9" ht="51">
      <c r="A5" s="137">
        <v>4</v>
      </c>
      <c r="B5" s="134" t="s">
        <v>344</v>
      </c>
      <c r="C5" s="5" t="s">
        <v>362</v>
      </c>
      <c r="D5" s="5">
        <v>5</v>
      </c>
      <c r="E5" s="5" t="s">
        <v>367</v>
      </c>
      <c r="F5" s="5">
        <v>4</v>
      </c>
      <c r="G5" s="65" t="s">
        <v>383</v>
      </c>
      <c r="H5" s="177" t="s">
        <v>381</v>
      </c>
      <c r="I5" s="68" t="s">
        <v>385</v>
      </c>
    </row>
    <row r="6" spans="1:9" ht="27.75" customHeight="1">
      <c r="A6" s="137">
        <v>5</v>
      </c>
      <c r="B6" s="134" t="s">
        <v>345</v>
      </c>
      <c r="C6" s="5">
        <v>2</v>
      </c>
      <c r="D6" s="5">
        <v>5</v>
      </c>
      <c r="E6" s="5">
        <f t="shared" si="0"/>
        <v>10</v>
      </c>
      <c r="F6" s="5">
        <v>5</v>
      </c>
      <c r="G6" s="175" t="s">
        <v>373</v>
      </c>
      <c r="H6" s="177" t="s">
        <v>381</v>
      </c>
      <c r="I6" s="137" t="s">
        <v>369</v>
      </c>
    </row>
    <row r="7" spans="1:9" ht="52.5" customHeight="1">
      <c r="A7" s="137">
        <v>6</v>
      </c>
      <c r="B7" s="134" t="s">
        <v>346</v>
      </c>
      <c r="C7" s="5" t="s">
        <v>362</v>
      </c>
      <c r="D7" s="5">
        <v>5</v>
      </c>
      <c r="E7" s="5" t="s">
        <v>367</v>
      </c>
      <c r="F7" s="5">
        <v>4</v>
      </c>
      <c r="G7" s="65" t="s">
        <v>374</v>
      </c>
      <c r="H7" s="177" t="s">
        <v>381</v>
      </c>
      <c r="I7" s="68" t="s">
        <v>385</v>
      </c>
    </row>
    <row r="8" spans="1:9" s="81" customFormat="1" ht="29.25" customHeight="1">
      <c r="A8" s="137">
        <v>7</v>
      </c>
      <c r="B8" s="174" t="s">
        <v>363</v>
      </c>
      <c r="C8" s="5">
        <v>3</v>
      </c>
      <c r="D8" s="5">
        <v>3</v>
      </c>
      <c r="E8" s="5">
        <f t="shared" si="0"/>
        <v>9</v>
      </c>
      <c r="F8" s="5">
        <v>6</v>
      </c>
      <c r="G8" s="65" t="s">
        <v>370</v>
      </c>
      <c r="H8" s="177" t="s">
        <v>380</v>
      </c>
      <c r="I8" s="137" t="s">
        <v>231</v>
      </c>
    </row>
    <row r="9" spans="1:9" ht="52.5" customHeight="1">
      <c r="A9" s="137">
        <v>8</v>
      </c>
      <c r="B9" s="134" t="s">
        <v>347</v>
      </c>
      <c r="C9" s="5">
        <v>5</v>
      </c>
      <c r="D9" s="5">
        <v>5</v>
      </c>
      <c r="E9" s="5">
        <f t="shared" si="0"/>
        <v>25</v>
      </c>
      <c r="F9" s="5">
        <v>1</v>
      </c>
      <c r="G9" s="65" t="s">
        <v>377</v>
      </c>
      <c r="H9" s="177" t="s">
        <v>380</v>
      </c>
      <c r="I9" s="68" t="s">
        <v>385</v>
      </c>
    </row>
    <row r="10" spans="1:9" ht="53.25" customHeight="1">
      <c r="A10" s="137">
        <v>9</v>
      </c>
      <c r="B10" s="134" t="s">
        <v>348</v>
      </c>
      <c r="C10" s="5">
        <v>3</v>
      </c>
      <c r="D10" s="5">
        <v>5</v>
      </c>
      <c r="E10" s="5">
        <f t="shared" si="0"/>
        <v>15</v>
      </c>
      <c r="F10" s="5">
        <v>4</v>
      </c>
      <c r="G10" s="65" t="s">
        <v>375</v>
      </c>
      <c r="H10" s="177" t="s">
        <v>380</v>
      </c>
      <c r="I10" s="68" t="s">
        <v>385</v>
      </c>
    </row>
    <row r="11" spans="1:9" ht="56.25" customHeight="1">
      <c r="A11" s="137">
        <v>10</v>
      </c>
      <c r="B11" s="134" t="s">
        <v>349</v>
      </c>
      <c r="C11" s="5">
        <v>4</v>
      </c>
      <c r="D11" s="5">
        <v>5</v>
      </c>
      <c r="E11" s="5">
        <f t="shared" si="0"/>
        <v>20</v>
      </c>
      <c r="F11" s="5">
        <v>2</v>
      </c>
      <c r="G11" s="65" t="s">
        <v>376</v>
      </c>
      <c r="H11" s="177" t="s">
        <v>384</v>
      </c>
      <c r="I11" s="68" t="s">
        <v>385</v>
      </c>
    </row>
    <row r="12" spans="1:9" ht="44.25" customHeight="1">
      <c r="A12" s="137">
        <v>11</v>
      </c>
      <c r="B12" s="134" t="s">
        <v>351</v>
      </c>
      <c r="C12" s="5">
        <v>3</v>
      </c>
      <c r="D12" s="5">
        <v>3</v>
      </c>
      <c r="E12" s="5">
        <f t="shared" si="0"/>
        <v>9</v>
      </c>
      <c r="F12" s="5">
        <v>6</v>
      </c>
      <c r="G12" s="65" t="s">
        <v>379</v>
      </c>
      <c r="H12" s="177" t="s">
        <v>384</v>
      </c>
      <c r="I12" s="137" t="s">
        <v>369</v>
      </c>
    </row>
    <row r="13" spans="1:9" ht="53.25" customHeight="1">
      <c r="A13" s="137">
        <v>12</v>
      </c>
      <c r="B13" s="178" t="s">
        <v>353</v>
      </c>
      <c r="C13" s="5">
        <v>2</v>
      </c>
      <c r="D13" s="5">
        <v>4</v>
      </c>
      <c r="E13" s="5">
        <f t="shared" si="0"/>
        <v>8</v>
      </c>
      <c r="F13" s="5">
        <v>7</v>
      </c>
      <c r="G13" s="65" t="s">
        <v>378</v>
      </c>
      <c r="H13" s="177" t="s">
        <v>381</v>
      </c>
      <c r="I13" s="68" t="s">
        <v>385</v>
      </c>
    </row>
    <row r="14" spans="1:9" ht="55.5" customHeight="1">
      <c r="A14" s="137">
        <v>13</v>
      </c>
      <c r="B14" s="134" t="s">
        <v>354</v>
      </c>
      <c r="C14" s="5">
        <v>4</v>
      </c>
      <c r="D14" s="5">
        <v>4</v>
      </c>
      <c r="E14" s="5">
        <f t="shared" si="0"/>
        <v>16</v>
      </c>
      <c r="F14" s="5">
        <v>3</v>
      </c>
      <c r="G14" s="65" t="s">
        <v>375</v>
      </c>
      <c r="H14" s="177" t="s">
        <v>380</v>
      </c>
      <c r="I14" s="68" t="s">
        <v>385</v>
      </c>
    </row>
    <row r="15" spans="1:9" ht="27.75" customHeight="1">
      <c r="A15" s="137">
        <v>14</v>
      </c>
      <c r="B15" s="134" t="s">
        <v>343</v>
      </c>
      <c r="C15" s="5"/>
      <c r="D15" s="5"/>
      <c r="E15" s="5"/>
      <c r="F15" s="5"/>
      <c r="G15" s="80"/>
      <c r="H15" s="80"/>
      <c r="I15" s="137"/>
    </row>
    <row r="16" spans="1:9" ht="39.75" customHeight="1">
      <c r="A16" s="137">
        <v>15</v>
      </c>
      <c r="B16" s="134" t="s">
        <v>360</v>
      </c>
      <c r="C16" s="5"/>
      <c r="D16" s="5"/>
      <c r="E16" s="5"/>
      <c r="F16" s="5"/>
      <c r="G16" s="80"/>
      <c r="H16" s="80"/>
      <c r="I16" s="137"/>
    </row>
    <row r="17" spans="1:9" ht="31.5" customHeight="1">
      <c r="A17" s="137">
        <v>16</v>
      </c>
      <c r="B17" s="134" t="s">
        <v>350</v>
      </c>
      <c r="C17" s="5"/>
      <c r="D17" s="5"/>
      <c r="E17" s="5"/>
      <c r="F17" s="5"/>
      <c r="G17" s="80"/>
      <c r="H17" s="80"/>
      <c r="I17" s="137"/>
    </row>
    <row r="18" spans="1:9" ht="30.75" customHeight="1">
      <c r="A18" s="137">
        <v>17</v>
      </c>
      <c r="B18" s="134" t="s">
        <v>352</v>
      </c>
      <c r="C18" s="5"/>
      <c r="D18" s="5"/>
      <c r="E18" s="5"/>
      <c r="F18" s="5"/>
      <c r="G18" s="80"/>
      <c r="H18" s="80"/>
      <c r="I18" s="137"/>
    </row>
    <row r="19" spans="1:9" ht="27.75" customHeight="1">
      <c r="A19" s="137">
        <v>18</v>
      </c>
      <c r="B19" s="179" t="s">
        <v>355</v>
      </c>
      <c r="C19" s="5"/>
      <c r="D19" s="5"/>
      <c r="E19" s="5"/>
      <c r="F19" s="5"/>
      <c r="G19" s="80"/>
      <c r="H19" s="80"/>
      <c r="I19" s="137"/>
    </row>
    <row r="20" spans="1:9" ht="18.75" customHeight="1">
      <c r="A20" s="137">
        <v>19</v>
      </c>
      <c r="B20" s="179" t="s">
        <v>356</v>
      </c>
      <c r="C20" s="5"/>
      <c r="D20" s="5"/>
      <c r="E20" s="5"/>
      <c r="F20" s="5"/>
      <c r="G20" s="80"/>
      <c r="H20" s="80"/>
      <c r="I20" s="137"/>
    </row>
    <row r="21" spans="1:9" ht="53.25" hidden="1" customHeight="1">
      <c r="A21" s="137">
        <v>19</v>
      </c>
      <c r="B21" s="132" t="s">
        <v>337</v>
      </c>
      <c r="C21" s="129" t="s">
        <v>357</v>
      </c>
      <c r="D21" s="129" t="s">
        <v>358</v>
      </c>
      <c r="E21" s="130" t="s">
        <v>361</v>
      </c>
      <c r="F21" s="130"/>
      <c r="G21" s="129" t="s">
        <v>338</v>
      </c>
      <c r="H21" s="129" t="s">
        <v>339</v>
      </c>
      <c r="I21" s="130" t="s">
        <v>359</v>
      </c>
    </row>
    <row r="22" spans="1:9" ht="45.75" customHeight="1">
      <c r="A22" s="137">
        <v>20</v>
      </c>
      <c r="B22" s="134" t="s">
        <v>386</v>
      </c>
      <c r="C22" s="5"/>
      <c r="D22" s="5"/>
      <c r="E22" s="5"/>
      <c r="F22" s="5"/>
      <c r="G22" s="80"/>
      <c r="H22" s="80"/>
      <c r="I22" s="137"/>
    </row>
    <row r="23" spans="1:9" ht="29.25" customHeight="1">
      <c r="A23" s="137">
        <v>21</v>
      </c>
      <c r="B23" s="134" t="s">
        <v>388</v>
      </c>
      <c r="C23" s="5"/>
      <c r="D23" s="5"/>
      <c r="E23" s="5"/>
      <c r="F23" s="5"/>
      <c r="G23" s="80"/>
      <c r="H23" s="80"/>
      <c r="I23" s="137"/>
    </row>
    <row r="24" spans="1:9" ht="29.25" customHeight="1">
      <c r="A24" s="137">
        <v>22</v>
      </c>
      <c r="B24" s="180" t="s">
        <v>387</v>
      </c>
      <c r="C24" s="5"/>
      <c r="D24" s="5"/>
      <c r="E24" s="5"/>
      <c r="F24" s="5"/>
      <c r="G24" s="80"/>
      <c r="H24" s="80"/>
      <c r="I24" s="137"/>
    </row>
    <row r="25" spans="1:9" ht="29.25" customHeight="1">
      <c r="A25" s="4"/>
      <c r="B25" s="174"/>
      <c r="C25" s="5"/>
      <c r="D25" s="5"/>
      <c r="E25" s="5"/>
      <c r="F25" s="5"/>
      <c r="G25" s="80"/>
      <c r="H25" s="80"/>
      <c r="I25" s="137"/>
    </row>
    <row r="26" spans="1:9" ht="29.25" customHeight="1">
      <c r="A26" s="4"/>
      <c r="B26" s="174"/>
      <c r="C26" s="5"/>
      <c r="D26" s="5"/>
      <c r="E26" s="5"/>
      <c r="F26" s="5"/>
      <c r="G26" s="80"/>
      <c r="H26" s="80"/>
      <c r="I26" s="137"/>
    </row>
    <row r="27" spans="1:9" ht="29.25" customHeight="1">
      <c r="A27" s="4"/>
      <c r="B27" s="174"/>
      <c r="C27" s="5"/>
      <c r="D27" s="5"/>
      <c r="E27" s="5"/>
      <c r="F27" s="5"/>
      <c r="G27" s="80"/>
      <c r="H27" s="80"/>
      <c r="I27" s="137"/>
    </row>
    <row r="28" spans="1:9" ht="29.25" customHeight="1">
      <c r="A28" s="4"/>
      <c r="B28" s="174"/>
      <c r="C28" s="5"/>
      <c r="D28" s="5"/>
      <c r="E28" s="5"/>
      <c r="F28" s="5"/>
      <c r="G28" s="80"/>
      <c r="H28" s="80"/>
      <c r="I28" s="137"/>
    </row>
    <row r="29" spans="1:9" ht="29.25" customHeight="1">
      <c r="A29" s="4"/>
      <c r="B29" s="174"/>
      <c r="C29" s="5"/>
      <c r="D29" s="5"/>
      <c r="E29" s="5"/>
      <c r="F29" s="5"/>
      <c r="G29" s="80"/>
      <c r="H29" s="80"/>
      <c r="I29" s="137"/>
    </row>
    <row r="39" ht="7.5" customHeight="1"/>
    <row r="40" ht="9" customHeight="1"/>
    <row r="41" ht="23.25" customHeight="1"/>
  </sheetData>
  <pageMargins left="0.11811023622047245" right="0.11811023622047245" top="0.15748031496062992" bottom="0.15748031496062992" header="0.31496062992125984" footer="0.31496062992125984"/>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dimension ref="A1:M5"/>
  <sheetViews>
    <sheetView zoomScale="98" zoomScaleNormal="98" workbookViewId="0">
      <selection activeCell="B39" sqref="B39"/>
    </sheetView>
  </sheetViews>
  <sheetFormatPr defaultRowHeight="12.75"/>
  <cols>
    <col min="1" max="1" width="21.5703125" style="84" customWidth="1"/>
    <col min="2" max="2" width="42.42578125" style="84" customWidth="1"/>
    <col min="3" max="3" width="43.7109375" style="84" customWidth="1"/>
    <col min="4" max="16384" width="9.140625" style="84"/>
  </cols>
  <sheetData>
    <row r="1" spans="1:13" ht="15.75">
      <c r="B1" s="85" t="s">
        <v>273</v>
      </c>
    </row>
    <row r="2" spans="1:13">
      <c r="A2" s="86"/>
    </row>
    <row r="4" spans="1:13" ht="15">
      <c r="H4" s="87"/>
    </row>
    <row r="5" spans="1:13" ht="15">
      <c r="M5" s="88"/>
    </row>
  </sheetData>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
  <sheetViews>
    <sheetView topLeftCell="E1" zoomScale="120" zoomScaleNormal="120" workbookViewId="0">
      <selection activeCell="E2" sqref="E2:W39"/>
    </sheetView>
  </sheetViews>
  <sheetFormatPr defaultRowHeight="12.75"/>
  <sheetData/>
  <pageMargins left="0.31496062992125984" right="0.31496062992125984"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dimension ref="A1:M46"/>
  <sheetViews>
    <sheetView zoomScale="90" zoomScaleNormal="90" workbookViewId="0">
      <selection activeCell="P20" sqref="P20"/>
    </sheetView>
  </sheetViews>
  <sheetFormatPr defaultRowHeight="15"/>
  <cols>
    <col min="1" max="1" width="15.42578125" style="89" customWidth="1"/>
    <col min="2" max="12" width="13.7109375" style="89" customWidth="1"/>
    <col min="13" max="16384" width="9.140625" style="89"/>
  </cols>
  <sheetData>
    <row r="1" spans="1:12" ht="18.75" customHeight="1">
      <c r="A1" s="138" t="s">
        <v>274</v>
      </c>
      <c r="B1" s="140" t="s">
        <v>275</v>
      </c>
      <c r="C1" s="141"/>
      <c r="D1" s="141"/>
      <c r="E1" s="141"/>
      <c r="F1" s="141"/>
      <c r="G1" s="141"/>
      <c r="H1" s="141"/>
      <c r="I1" s="141"/>
      <c r="J1" s="141"/>
      <c r="K1" s="142" t="s">
        <v>276</v>
      </c>
      <c r="L1" s="144" t="s">
        <v>277</v>
      </c>
    </row>
    <row r="2" spans="1:12" ht="24" customHeight="1" thickBot="1">
      <c r="A2" s="139"/>
      <c r="B2" s="90" t="s">
        <v>278</v>
      </c>
      <c r="C2" s="90" t="s">
        <v>279</v>
      </c>
      <c r="D2" s="90" t="s">
        <v>280</v>
      </c>
      <c r="E2" s="90" t="s">
        <v>281</v>
      </c>
      <c r="F2" s="90" t="s">
        <v>282</v>
      </c>
      <c r="G2" s="90" t="s">
        <v>283</v>
      </c>
      <c r="H2" s="90" t="s">
        <v>284</v>
      </c>
      <c r="I2" s="90" t="s">
        <v>285</v>
      </c>
      <c r="J2" s="91" t="s">
        <v>286</v>
      </c>
      <c r="K2" s="143"/>
      <c r="L2" s="145"/>
    </row>
    <row r="3" spans="1:12">
      <c r="A3" s="92" t="s">
        <v>287</v>
      </c>
      <c r="B3" s="93">
        <v>680</v>
      </c>
      <c r="C3" s="94"/>
      <c r="D3" s="94"/>
      <c r="E3" s="94"/>
      <c r="F3" s="94"/>
      <c r="G3" s="94"/>
      <c r="H3" s="94"/>
      <c r="I3" s="94"/>
      <c r="J3" s="94"/>
      <c r="K3" s="95">
        <f>SUM(B3:J3)</f>
        <v>680</v>
      </c>
      <c r="L3" s="96"/>
    </row>
    <row r="4" spans="1:12">
      <c r="A4" s="97" t="s">
        <v>288</v>
      </c>
      <c r="B4" s="98">
        <v>170</v>
      </c>
      <c r="C4" s="98">
        <v>140</v>
      </c>
      <c r="D4" s="98">
        <v>110</v>
      </c>
      <c r="E4" s="98">
        <v>140</v>
      </c>
      <c r="F4" s="98">
        <v>110</v>
      </c>
      <c r="G4" s="98">
        <v>120</v>
      </c>
      <c r="H4" s="98">
        <v>140</v>
      </c>
      <c r="I4" s="98">
        <v>110</v>
      </c>
      <c r="J4" s="98">
        <v>140</v>
      </c>
      <c r="K4" s="99">
        <f>SUM(B4:J4)</f>
        <v>1180</v>
      </c>
      <c r="L4" s="100"/>
    </row>
    <row r="5" spans="1:12" ht="15.75" thickBot="1">
      <c r="A5" s="101" t="s">
        <v>289</v>
      </c>
      <c r="B5" s="102">
        <f>B3+B4</f>
        <v>850</v>
      </c>
      <c r="C5" s="102">
        <f t="shared" ref="C5:J5" si="0">C3+C4</f>
        <v>140</v>
      </c>
      <c r="D5" s="102">
        <f t="shared" si="0"/>
        <v>110</v>
      </c>
      <c r="E5" s="102">
        <f t="shared" si="0"/>
        <v>140</v>
      </c>
      <c r="F5" s="102">
        <f t="shared" si="0"/>
        <v>110</v>
      </c>
      <c r="G5" s="102">
        <f t="shared" si="0"/>
        <v>120</v>
      </c>
      <c r="H5" s="102">
        <f t="shared" si="0"/>
        <v>140</v>
      </c>
      <c r="I5" s="102">
        <f t="shared" si="0"/>
        <v>110</v>
      </c>
      <c r="J5" s="102">
        <f t="shared" si="0"/>
        <v>140</v>
      </c>
      <c r="K5" s="102">
        <f>K3+K4</f>
        <v>1860</v>
      </c>
      <c r="L5" s="103">
        <f>(K5)/$K$39</f>
        <v>0.10574189880613985</v>
      </c>
    </row>
    <row r="6" spans="1:12">
      <c r="A6" s="104" t="s">
        <v>290</v>
      </c>
      <c r="B6" s="105"/>
      <c r="C6" s="105"/>
      <c r="D6" s="105"/>
      <c r="E6" s="105"/>
      <c r="F6" s="105"/>
      <c r="G6" s="105"/>
      <c r="H6" s="105"/>
      <c r="I6" s="105">
        <f>100-30</f>
        <v>70</v>
      </c>
      <c r="J6" s="105"/>
      <c r="K6" s="106">
        <f t="shared" ref="K6:K35" si="1">SUM(B6:J6)</f>
        <v>70</v>
      </c>
      <c r="L6" s="107"/>
    </row>
    <row r="7" spans="1:12">
      <c r="A7" s="97" t="s">
        <v>291</v>
      </c>
      <c r="B7" s="98">
        <v>430</v>
      </c>
      <c r="C7" s="98">
        <v>150</v>
      </c>
      <c r="D7" s="98">
        <v>60</v>
      </c>
      <c r="E7" s="98">
        <v>150</v>
      </c>
      <c r="F7" s="98">
        <v>60</v>
      </c>
      <c r="G7" s="98">
        <v>50</v>
      </c>
      <c r="H7" s="98">
        <v>150</v>
      </c>
      <c r="I7" s="98">
        <f>140+50-130</f>
        <v>60</v>
      </c>
      <c r="J7" s="98">
        <v>150</v>
      </c>
      <c r="K7" s="99">
        <f>SUM(B7:J7)</f>
        <v>1260</v>
      </c>
      <c r="L7" s="108"/>
    </row>
    <row r="8" spans="1:12" ht="15.75" thickBot="1">
      <c r="A8" s="101" t="s">
        <v>292</v>
      </c>
      <c r="B8" s="102">
        <f>B6+B7</f>
        <v>430</v>
      </c>
      <c r="C8" s="102">
        <f t="shared" ref="C8:K8" si="2">C6+C7</f>
        <v>150</v>
      </c>
      <c r="D8" s="102">
        <f t="shared" si="2"/>
        <v>60</v>
      </c>
      <c r="E8" s="102">
        <f t="shared" si="2"/>
        <v>150</v>
      </c>
      <c r="F8" s="102">
        <f t="shared" si="2"/>
        <v>60</v>
      </c>
      <c r="G8" s="102">
        <f t="shared" si="2"/>
        <v>50</v>
      </c>
      <c r="H8" s="102">
        <f t="shared" si="2"/>
        <v>150</v>
      </c>
      <c r="I8" s="102">
        <f t="shared" si="2"/>
        <v>130</v>
      </c>
      <c r="J8" s="102">
        <f t="shared" si="2"/>
        <v>150</v>
      </c>
      <c r="K8" s="102">
        <f t="shared" si="2"/>
        <v>1330</v>
      </c>
      <c r="L8" s="103">
        <f>(K8)/$K$39</f>
        <v>7.5611142694712904E-2</v>
      </c>
    </row>
    <row r="9" spans="1:12">
      <c r="A9" s="104" t="s">
        <v>293</v>
      </c>
      <c r="B9" s="105"/>
      <c r="C9" s="105"/>
      <c r="D9" s="105"/>
      <c r="E9" s="105">
        <v>120</v>
      </c>
      <c r="F9" s="105"/>
      <c r="G9" s="105"/>
      <c r="H9" s="105"/>
      <c r="I9" s="105"/>
      <c r="J9" s="105"/>
      <c r="K9" s="106">
        <f t="shared" si="1"/>
        <v>120</v>
      </c>
      <c r="L9" s="109"/>
    </row>
    <row r="10" spans="1:12">
      <c r="A10" s="97" t="s">
        <v>294</v>
      </c>
      <c r="B10" s="98">
        <v>50</v>
      </c>
      <c r="C10" s="98"/>
      <c r="D10" s="98">
        <v>50</v>
      </c>
      <c r="E10" s="98">
        <v>75</v>
      </c>
      <c r="F10" s="98">
        <v>50</v>
      </c>
      <c r="G10" s="98">
        <v>25</v>
      </c>
      <c r="H10" s="98">
        <v>25</v>
      </c>
      <c r="I10" s="98">
        <v>25</v>
      </c>
      <c r="J10" s="98">
        <v>50</v>
      </c>
      <c r="K10" s="99">
        <f t="shared" si="1"/>
        <v>350</v>
      </c>
      <c r="L10" s="100"/>
    </row>
    <row r="11" spans="1:12">
      <c r="A11" s="97" t="s">
        <v>295</v>
      </c>
      <c r="B11" s="98">
        <v>50</v>
      </c>
      <c r="C11" s="98"/>
      <c r="D11" s="98"/>
      <c r="E11" s="98">
        <v>50</v>
      </c>
      <c r="F11" s="98">
        <v>25</v>
      </c>
      <c r="G11" s="98">
        <v>50</v>
      </c>
      <c r="H11" s="98">
        <v>25</v>
      </c>
      <c r="I11" s="98">
        <v>50</v>
      </c>
      <c r="J11" s="98">
        <v>50</v>
      </c>
      <c r="K11" s="99">
        <f t="shared" si="1"/>
        <v>300</v>
      </c>
      <c r="L11" s="100"/>
    </row>
    <row r="12" spans="1:12">
      <c r="A12" s="97" t="s">
        <v>296</v>
      </c>
      <c r="B12" s="98">
        <v>300</v>
      </c>
      <c r="C12" s="98"/>
      <c r="D12" s="98"/>
      <c r="E12" s="98"/>
      <c r="F12" s="98"/>
      <c r="G12" s="98"/>
      <c r="H12" s="98"/>
      <c r="I12" s="98"/>
      <c r="J12" s="98"/>
      <c r="K12" s="99">
        <f t="shared" si="1"/>
        <v>300</v>
      </c>
      <c r="L12" s="100"/>
    </row>
    <row r="13" spans="1:12">
      <c r="A13" s="97" t="s">
        <v>297</v>
      </c>
      <c r="B13" s="98">
        <v>600</v>
      </c>
      <c r="C13" s="98">
        <v>200</v>
      </c>
      <c r="D13" s="98">
        <v>700</v>
      </c>
      <c r="E13" s="98">
        <v>900</v>
      </c>
      <c r="F13" s="98">
        <v>250</v>
      </c>
      <c r="G13" s="98"/>
      <c r="H13" s="98">
        <v>600</v>
      </c>
      <c r="I13" s="98"/>
      <c r="J13" s="98">
        <v>700</v>
      </c>
      <c r="K13" s="99">
        <f t="shared" si="1"/>
        <v>3950</v>
      </c>
      <c r="L13" s="100"/>
    </row>
    <row r="14" spans="1:12" ht="17.25" customHeight="1">
      <c r="A14" s="97" t="s">
        <v>298</v>
      </c>
      <c r="B14" s="98">
        <v>300</v>
      </c>
      <c r="C14" s="98">
        <v>100</v>
      </c>
      <c r="D14" s="98">
        <v>200</v>
      </c>
      <c r="E14" s="98">
        <v>300</v>
      </c>
      <c r="F14" s="98">
        <v>300</v>
      </c>
      <c r="G14" s="98"/>
      <c r="H14" s="98">
        <v>150</v>
      </c>
      <c r="I14" s="98"/>
      <c r="J14" s="98">
        <v>300</v>
      </c>
      <c r="K14" s="99">
        <f t="shared" si="1"/>
        <v>1650</v>
      </c>
      <c r="L14" s="100"/>
    </row>
    <row r="15" spans="1:12" ht="17.25" customHeight="1" thickBot="1">
      <c r="A15" s="101" t="s">
        <v>299</v>
      </c>
      <c r="B15" s="102">
        <f>B9+B10+B11+B12+B13+B14</f>
        <v>1300</v>
      </c>
      <c r="C15" s="102">
        <f t="shared" ref="C15:J15" si="3">C9+C10+C11+C12+C13+C14</f>
        <v>300</v>
      </c>
      <c r="D15" s="102">
        <f t="shared" si="3"/>
        <v>950</v>
      </c>
      <c r="E15" s="102">
        <f t="shared" si="3"/>
        <v>1445</v>
      </c>
      <c r="F15" s="102">
        <f t="shared" si="3"/>
        <v>625</v>
      </c>
      <c r="G15" s="102">
        <f t="shared" si="3"/>
        <v>75</v>
      </c>
      <c r="H15" s="102">
        <f t="shared" si="3"/>
        <v>800</v>
      </c>
      <c r="I15" s="102">
        <f t="shared" si="3"/>
        <v>75</v>
      </c>
      <c r="J15" s="102">
        <f t="shared" si="3"/>
        <v>1100</v>
      </c>
      <c r="K15" s="102">
        <f>K9+K10+K11+K12+K13+K14</f>
        <v>6670</v>
      </c>
      <c r="L15" s="103">
        <f>(K15)/$K$39</f>
        <v>0.37919272313814667</v>
      </c>
    </row>
    <row r="16" spans="1:12" ht="15.75" customHeight="1">
      <c r="A16" s="104" t="s">
        <v>300</v>
      </c>
      <c r="B16" s="105"/>
      <c r="C16" s="105"/>
      <c r="D16" s="105"/>
      <c r="E16" s="105"/>
      <c r="F16" s="105"/>
      <c r="G16" s="105"/>
      <c r="H16" s="105">
        <v>100</v>
      </c>
      <c r="I16" s="105"/>
      <c r="J16" s="105"/>
      <c r="K16" s="106">
        <f t="shared" si="1"/>
        <v>100</v>
      </c>
      <c r="L16" s="107"/>
    </row>
    <row r="17" spans="1:12">
      <c r="A17" s="97" t="s">
        <v>301</v>
      </c>
      <c r="B17" s="98">
        <v>50</v>
      </c>
      <c r="C17" s="98">
        <v>50</v>
      </c>
      <c r="D17" s="98">
        <v>20</v>
      </c>
      <c r="E17" s="98">
        <v>50</v>
      </c>
      <c r="F17" s="98">
        <v>20</v>
      </c>
      <c r="G17" s="98">
        <v>20</v>
      </c>
      <c r="H17" s="98">
        <v>80</v>
      </c>
      <c r="I17" s="98">
        <v>20</v>
      </c>
      <c r="J17" s="98">
        <v>50</v>
      </c>
      <c r="K17" s="99">
        <f t="shared" si="1"/>
        <v>360</v>
      </c>
      <c r="L17" s="100"/>
    </row>
    <row r="18" spans="1:12">
      <c r="A18" s="97" t="s">
        <v>302</v>
      </c>
      <c r="B18" s="98">
        <v>170</v>
      </c>
      <c r="C18" s="98">
        <v>100</v>
      </c>
      <c r="D18" s="98">
        <v>20</v>
      </c>
      <c r="E18" s="98">
        <v>100</v>
      </c>
      <c r="F18" s="98">
        <v>20</v>
      </c>
      <c r="G18" s="98">
        <v>20</v>
      </c>
      <c r="H18" s="98">
        <v>120</v>
      </c>
      <c r="I18" s="98">
        <v>20</v>
      </c>
      <c r="J18" s="98">
        <v>100</v>
      </c>
      <c r="K18" s="99">
        <f t="shared" si="1"/>
        <v>670</v>
      </c>
      <c r="L18" s="108"/>
    </row>
    <row r="19" spans="1:12">
      <c r="A19" s="97" t="s">
        <v>303</v>
      </c>
      <c r="B19" s="98">
        <v>50</v>
      </c>
      <c r="C19" s="98">
        <v>50</v>
      </c>
      <c r="D19" s="98"/>
      <c r="E19" s="98">
        <v>50</v>
      </c>
      <c r="F19" s="98"/>
      <c r="G19" s="98"/>
      <c r="H19" s="98">
        <v>80</v>
      </c>
      <c r="I19" s="98"/>
      <c r="J19" s="98">
        <v>50</v>
      </c>
      <c r="K19" s="99">
        <f t="shared" si="1"/>
        <v>280</v>
      </c>
      <c r="L19" s="100"/>
    </row>
    <row r="20" spans="1:12" ht="15.75" thickBot="1">
      <c r="A20" s="110" t="s">
        <v>304</v>
      </c>
      <c r="B20" s="111">
        <f>B16+B17+B18+B19</f>
        <v>270</v>
      </c>
      <c r="C20" s="111">
        <f t="shared" ref="C20:K20" si="4">C16+C17+C18+C19</f>
        <v>200</v>
      </c>
      <c r="D20" s="111">
        <f t="shared" si="4"/>
        <v>40</v>
      </c>
      <c r="E20" s="111">
        <f t="shared" si="4"/>
        <v>200</v>
      </c>
      <c r="F20" s="111">
        <f t="shared" si="4"/>
        <v>40</v>
      </c>
      <c r="G20" s="111">
        <f t="shared" si="4"/>
        <v>40</v>
      </c>
      <c r="H20" s="111">
        <f t="shared" si="4"/>
        <v>380</v>
      </c>
      <c r="I20" s="111">
        <f t="shared" si="4"/>
        <v>40</v>
      </c>
      <c r="J20" s="111">
        <f t="shared" si="4"/>
        <v>200</v>
      </c>
      <c r="K20" s="111">
        <f t="shared" si="4"/>
        <v>1410</v>
      </c>
      <c r="L20" s="112">
        <f>(K20)/$K$39</f>
        <v>8.0159181353041495E-2</v>
      </c>
    </row>
    <row r="21" spans="1:12">
      <c r="A21" s="104" t="s">
        <v>305</v>
      </c>
      <c r="B21" s="105"/>
      <c r="C21" s="105">
        <v>100</v>
      </c>
      <c r="D21" s="105"/>
      <c r="E21" s="105"/>
      <c r="F21" s="105"/>
      <c r="G21" s="105"/>
      <c r="H21" s="105"/>
      <c r="I21" s="105"/>
      <c r="J21" s="105"/>
      <c r="K21" s="106">
        <f t="shared" si="1"/>
        <v>100</v>
      </c>
      <c r="L21" s="109"/>
    </row>
    <row r="22" spans="1:12">
      <c r="A22" s="97" t="s">
        <v>306</v>
      </c>
      <c r="B22" s="98">
        <v>80</v>
      </c>
      <c r="C22" s="98">
        <v>200</v>
      </c>
      <c r="D22" s="98">
        <v>20</v>
      </c>
      <c r="E22" s="98">
        <v>80</v>
      </c>
      <c r="F22" s="98">
        <v>20</v>
      </c>
      <c r="G22" s="98">
        <v>50</v>
      </c>
      <c r="H22" s="98">
        <v>80</v>
      </c>
      <c r="I22" s="98">
        <v>50</v>
      </c>
      <c r="J22" s="98">
        <v>80</v>
      </c>
      <c r="K22" s="99">
        <f t="shared" si="1"/>
        <v>660</v>
      </c>
      <c r="L22" s="100"/>
    </row>
    <row r="23" spans="1:12">
      <c r="A23" s="97" t="s">
        <v>307</v>
      </c>
      <c r="B23" s="98">
        <v>70</v>
      </c>
      <c r="C23" s="98">
        <v>70</v>
      </c>
      <c r="D23" s="98">
        <v>50</v>
      </c>
      <c r="E23" s="98">
        <v>70</v>
      </c>
      <c r="F23" s="98">
        <v>50</v>
      </c>
      <c r="G23" s="98">
        <v>50</v>
      </c>
      <c r="H23" s="98">
        <v>70</v>
      </c>
      <c r="I23" s="98">
        <v>50</v>
      </c>
      <c r="J23" s="98">
        <v>70</v>
      </c>
      <c r="K23" s="99">
        <f t="shared" si="1"/>
        <v>550</v>
      </c>
      <c r="L23" s="100"/>
    </row>
    <row r="24" spans="1:12">
      <c r="A24" s="97" t="s">
        <v>308</v>
      </c>
      <c r="B24" s="98">
        <v>100</v>
      </c>
      <c r="C24" s="98">
        <v>100</v>
      </c>
      <c r="D24" s="98">
        <v>90</v>
      </c>
      <c r="E24" s="98">
        <v>130</v>
      </c>
      <c r="F24" s="98">
        <v>80</v>
      </c>
      <c r="G24" s="98">
        <v>180</v>
      </c>
      <c r="H24" s="98">
        <v>160</v>
      </c>
      <c r="I24" s="98">
        <f>180-130</f>
        <v>50</v>
      </c>
      <c r="J24" s="98">
        <v>160</v>
      </c>
      <c r="K24" s="99">
        <f t="shared" si="1"/>
        <v>1050</v>
      </c>
      <c r="L24" s="100"/>
    </row>
    <row r="25" spans="1:12">
      <c r="A25" s="97" t="s">
        <v>309</v>
      </c>
      <c r="B25" s="98">
        <v>20</v>
      </c>
      <c r="C25" s="98">
        <v>20</v>
      </c>
      <c r="D25" s="98"/>
      <c r="E25" s="98">
        <v>20</v>
      </c>
      <c r="F25" s="98"/>
      <c r="G25" s="98"/>
      <c r="H25" s="98">
        <v>20</v>
      </c>
      <c r="I25" s="98"/>
      <c r="J25" s="98">
        <v>20</v>
      </c>
      <c r="K25" s="99">
        <f t="shared" si="1"/>
        <v>100</v>
      </c>
      <c r="L25" s="100"/>
    </row>
    <row r="26" spans="1:12" ht="15.75" thickBot="1">
      <c r="A26" s="110" t="s">
        <v>310</v>
      </c>
      <c r="B26" s="111">
        <f>B22+B23+B24+B25+B21</f>
        <v>270</v>
      </c>
      <c r="C26" s="111">
        <f t="shared" ref="C26:K26" si="5">C22+C23+C24+C25+C21</f>
        <v>490</v>
      </c>
      <c r="D26" s="111">
        <f t="shared" si="5"/>
        <v>160</v>
      </c>
      <c r="E26" s="111">
        <f t="shared" si="5"/>
        <v>300</v>
      </c>
      <c r="F26" s="111">
        <f t="shared" si="5"/>
        <v>150</v>
      </c>
      <c r="G26" s="111">
        <f t="shared" si="5"/>
        <v>280</v>
      </c>
      <c r="H26" s="111">
        <f t="shared" si="5"/>
        <v>330</v>
      </c>
      <c r="I26" s="111">
        <f t="shared" si="5"/>
        <v>150</v>
      </c>
      <c r="J26" s="111">
        <f t="shared" si="5"/>
        <v>330</v>
      </c>
      <c r="K26" s="111">
        <f t="shared" si="5"/>
        <v>2460</v>
      </c>
      <c r="L26" s="112">
        <f>(K26)/$K$39</f>
        <v>0.13985218874360433</v>
      </c>
    </row>
    <row r="27" spans="1:12">
      <c r="A27" s="104" t="s">
        <v>311</v>
      </c>
      <c r="B27" s="105"/>
      <c r="C27" s="105"/>
      <c r="D27" s="105"/>
      <c r="E27" s="105"/>
      <c r="F27" s="105"/>
      <c r="G27" s="105">
        <v>100</v>
      </c>
      <c r="H27" s="105"/>
      <c r="I27" s="105"/>
      <c r="J27" s="105"/>
      <c r="K27" s="106">
        <f t="shared" si="1"/>
        <v>100</v>
      </c>
      <c r="L27" s="109"/>
    </row>
    <row r="28" spans="1:12">
      <c r="A28" s="97" t="s">
        <v>312</v>
      </c>
      <c r="B28" s="98">
        <v>20</v>
      </c>
      <c r="C28" s="98">
        <v>20</v>
      </c>
      <c r="D28" s="98"/>
      <c r="E28" s="98">
        <v>20</v>
      </c>
      <c r="F28" s="98"/>
      <c r="G28" s="98">
        <v>20</v>
      </c>
      <c r="H28" s="98">
        <v>20</v>
      </c>
      <c r="I28" s="98"/>
      <c r="J28" s="98">
        <v>20</v>
      </c>
      <c r="K28" s="99">
        <f t="shared" si="1"/>
        <v>120</v>
      </c>
      <c r="L28" s="108"/>
    </row>
    <row r="29" spans="1:12">
      <c r="A29" s="97" t="s">
        <v>313</v>
      </c>
      <c r="B29" s="98"/>
      <c r="C29" s="98"/>
      <c r="D29" s="98"/>
      <c r="E29" s="98">
        <v>40</v>
      </c>
      <c r="F29" s="98"/>
      <c r="G29" s="98">
        <v>40</v>
      </c>
      <c r="H29" s="98">
        <v>40</v>
      </c>
      <c r="I29" s="98">
        <v>180</v>
      </c>
      <c r="J29" s="98">
        <v>40</v>
      </c>
      <c r="K29" s="99">
        <f t="shared" si="1"/>
        <v>340</v>
      </c>
      <c r="L29" s="100"/>
    </row>
    <row r="30" spans="1:12">
      <c r="A30" s="97" t="s">
        <v>314</v>
      </c>
      <c r="B30" s="98">
        <v>30</v>
      </c>
      <c r="C30" s="98">
        <v>30</v>
      </c>
      <c r="D30" s="98">
        <v>10</v>
      </c>
      <c r="E30" s="98">
        <v>80</v>
      </c>
      <c r="F30" s="98">
        <v>10</v>
      </c>
      <c r="G30" s="98">
        <v>180</v>
      </c>
      <c r="H30" s="98">
        <v>80</v>
      </c>
      <c r="I30" s="98">
        <v>120</v>
      </c>
      <c r="J30" s="98">
        <v>80</v>
      </c>
      <c r="K30" s="99">
        <f t="shared" si="1"/>
        <v>620</v>
      </c>
      <c r="L30" s="100"/>
    </row>
    <row r="31" spans="1:12">
      <c r="A31" s="97" t="s">
        <v>315</v>
      </c>
      <c r="B31" s="98">
        <v>100</v>
      </c>
      <c r="C31" s="98">
        <v>100</v>
      </c>
      <c r="D31" s="98">
        <v>30</v>
      </c>
      <c r="E31" s="98">
        <v>150</v>
      </c>
      <c r="F31" s="98">
        <v>30</v>
      </c>
      <c r="G31" s="98">
        <v>70</v>
      </c>
      <c r="H31" s="98">
        <v>100</v>
      </c>
      <c r="I31" s="98">
        <v>70</v>
      </c>
      <c r="J31" s="98">
        <v>150</v>
      </c>
      <c r="K31" s="99">
        <f t="shared" si="1"/>
        <v>800</v>
      </c>
      <c r="L31" s="100"/>
    </row>
    <row r="32" spans="1:12">
      <c r="A32" s="97" t="s">
        <v>316</v>
      </c>
      <c r="B32" s="98">
        <v>100</v>
      </c>
      <c r="C32" s="98">
        <v>100</v>
      </c>
      <c r="D32" s="98">
        <v>30</v>
      </c>
      <c r="E32" s="98">
        <v>100</v>
      </c>
      <c r="F32" s="98">
        <v>30</v>
      </c>
      <c r="G32" s="98">
        <v>100</v>
      </c>
      <c r="H32" s="98">
        <v>100</v>
      </c>
      <c r="I32" s="98">
        <v>80</v>
      </c>
      <c r="J32" s="98">
        <v>100</v>
      </c>
      <c r="K32" s="99">
        <f t="shared" si="1"/>
        <v>740</v>
      </c>
      <c r="L32" s="100"/>
    </row>
    <row r="33" spans="1:13">
      <c r="A33" s="97" t="s">
        <v>317</v>
      </c>
      <c r="B33" s="98">
        <v>90</v>
      </c>
      <c r="C33" s="98">
        <v>90</v>
      </c>
      <c r="D33" s="98"/>
      <c r="E33" s="98">
        <v>90</v>
      </c>
      <c r="F33" s="98"/>
      <c r="G33" s="98"/>
      <c r="H33" s="98">
        <v>60</v>
      </c>
      <c r="I33" s="98"/>
      <c r="J33" s="98">
        <v>90</v>
      </c>
      <c r="K33" s="99">
        <f t="shared" si="1"/>
        <v>420</v>
      </c>
      <c r="L33" s="100"/>
    </row>
    <row r="34" spans="1:13">
      <c r="A34" s="97" t="s">
        <v>318</v>
      </c>
      <c r="B34" s="98">
        <v>70</v>
      </c>
      <c r="C34" s="98">
        <v>70</v>
      </c>
      <c r="D34" s="98">
        <v>35</v>
      </c>
      <c r="E34" s="98">
        <v>70</v>
      </c>
      <c r="F34" s="98">
        <v>35</v>
      </c>
      <c r="G34" s="98">
        <v>35</v>
      </c>
      <c r="H34" s="98">
        <v>35</v>
      </c>
      <c r="I34" s="98">
        <v>30</v>
      </c>
      <c r="J34" s="98">
        <v>70</v>
      </c>
      <c r="K34" s="99">
        <f t="shared" si="1"/>
        <v>450</v>
      </c>
      <c r="L34" s="100"/>
    </row>
    <row r="35" spans="1:13">
      <c r="A35" s="97" t="s">
        <v>319</v>
      </c>
      <c r="B35" s="98">
        <v>10</v>
      </c>
      <c r="C35" s="98">
        <v>10</v>
      </c>
      <c r="D35" s="98">
        <v>10</v>
      </c>
      <c r="E35" s="98">
        <v>10</v>
      </c>
      <c r="F35" s="98">
        <v>10</v>
      </c>
      <c r="G35" s="98">
        <v>30</v>
      </c>
      <c r="H35" s="98">
        <v>10</v>
      </c>
      <c r="I35" s="98">
        <v>10</v>
      </c>
      <c r="J35" s="98">
        <v>10</v>
      </c>
      <c r="K35" s="99">
        <f t="shared" si="1"/>
        <v>110</v>
      </c>
      <c r="L35" s="100"/>
    </row>
    <row r="36" spans="1:13" ht="15.75" thickBot="1">
      <c r="A36" s="113" t="s">
        <v>320</v>
      </c>
      <c r="B36" s="114">
        <f>B27+B28+B29+B30+B31+B32+B33+B34+B35</f>
        <v>420</v>
      </c>
      <c r="C36" s="114">
        <f t="shared" ref="C36:K36" si="6">C27+C28+C29+C30+C31+C32+C33+C34+C35</f>
        <v>420</v>
      </c>
      <c r="D36" s="114">
        <f t="shared" si="6"/>
        <v>115</v>
      </c>
      <c r="E36" s="114">
        <f t="shared" si="6"/>
        <v>560</v>
      </c>
      <c r="F36" s="114">
        <f t="shared" si="6"/>
        <v>115</v>
      </c>
      <c r="G36" s="114">
        <f t="shared" si="6"/>
        <v>575</v>
      </c>
      <c r="H36" s="114">
        <f t="shared" si="6"/>
        <v>445</v>
      </c>
      <c r="I36" s="114">
        <f t="shared" si="6"/>
        <v>490</v>
      </c>
      <c r="J36" s="114">
        <f t="shared" si="6"/>
        <v>560</v>
      </c>
      <c r="K36" s="114">
        <f t="shared" si="6"/>
        <v>3700</v>
      </c>
      <c r="L36" s="112">
        <f>(K36)/$K$39</f>
        <v>0.21034678794769757</v>
      </c>
    </row>
    <row r="37" spans="1:13">
      <c r="A37" s="104" t="s">
        <v>321</v>
      </c>
      <c r="B37" s="105">
        <v>160</v>
      </c>
      <c r="C37" s="105"/>
      <c r="D37" s="105"/>
      <c r="E37" s="105"/>
      <c r="F37" s="105"/>
      <c r="G37" s="105"/>
      <c r="H37" s="105"/>
      <c r="I37" s="105"/>
      <c r="J37" s="105"/>
      <c r="K37" s="106">
        <f>SUM(B37:J37)</f>
        <v>160</v>
      </c>
      <c r="L37" s="109"/>
    </row>
    <row r="38" spans="1:13" ht="15.75" thickBot="1">
      <c r="A38" s="115" t="s">
        <v>322</v>
      </c>
      <c r="B38" s="116">
        <f>B37</f>
        <v>160</v>
      </c>
      <c r="C38" s="116"/>
      <c r="D38" s="116"/>
      <c r="E38" s="116"/>
      <c r="F38" s="116"/>
      <c r="G38" s="116"/>
      <c r="H38" s="116"/>
      <c r="I38" s="116"/>
      <c r="J38" s="116"/>
      <c r="K38" s="116">
        <f t="shared" ref="K38" si="7">K37</f>
        <v>160</v>
      </c>
      <c r="L38" s="117">
        <f>(K38)/$K$39</f>
        <v>9.0960773166571911E-3</v>
      </c>
    </row>
    <row r="39" spans="1:13">
      <c r="A39" s="118" t="s">
        <v>323</v>
      </c>
      <c r="B39" s="106">
        <f>B5+B8+B15+B20+B26+B36+B38</f>
        <v>3700</v>
      </c>
      <c r="C39" s="106">
        <f t="shared" ref="C39:J39" si="8">C5+C8+C15+C20+C26+C36+C38</f>
        <v>1700</v>
      </c>
      <c r="D39" s="106">
        <f t="shared" si="8"/>
        <v>1435</v>
      </c>
      <c r="E39" s="106">
        <f t="shared" si="8"/>
        <v>2795</v>
      </c>
      <c r="F39" s="106">
        <f t="shared" si="8"/>
        <v>1100</v>
      </c>
      <c r="G39" s="106">
        <f t="shared" si="8"/>
        <v>1140</v>
      </c>
      <c r="H39" s="106">
        <f t="shared" si="8"/>
        <v>2245</v>
      </c>
      <c r="I39" s="106">
        <f t="shared" si="8"/>
        <v>995</v>
      </c>
      <c r="J39" s="106">
        <f t="shared" si="8"/>
        <v>2480</v>
      </c>
      <c r="K39" s="106">
        <f>K5+K8+K15+K20+K26+K36+K38</f>
        <v>17590</v>
      </c>
      <c r="L39" s="107"/>
    </row>
    <row r="40" spans="1:13" ht="15.75" thickBot="1">
      <c r="A40" s="119" t="s">
        <v>277</v>
      </c>
      <c r="B40" s="120">
        <f t="shared" ref="B40:J40" si="9">B39/$K$39</f>
        <v>0.21034678794769757</v>
      </c>
      <c r="C40" s="120">
        <f t="shared" si="9"/>
        <v>9.6645821489482656E-2</v>
      </c>
      <c r="D40" s="120">
        <f t="shared" si="9"/>
        <v>8.158044343376919E-2</v>
      </c>
      <c r="E40" s="120">
        <f t="shared" si="9"/>
        <v>0.15889710062535531</v>
      </c>
      <c r="F40" s="120">
        <f t="shared" si="9"/>
        <v>6.2535531552018186E-2</v>
      </c>
      <c r="G40" s="120">
        <f t="shared" si="9"/>
        <v>6.4809550881182496E-2</v>
      </c>
      <c r="H40" s="120">
        <f t="shared" si="9"/>
        <v>0.12762933484934622</v>
      </c>
      <c r="I40" s="120">
        <f t="shared" si="9"/>
        <v>5.6566230812961908E-2</v>
      </c>
      <c r="J40" s="120">
        <f t="shared" si="9"/>
        <v>0.14098919840818647</v>
      </c>
      <c r="K40" s="121">
        <f>B40+C40+D40+E40+F40+G40+H40+I40+J40</f>
        <v>0.99999999999999989</v>
      </c>
      <c r="L40" s="122"/>
    </row>
    <row r="42" spans="1:13" ht="15.75">
      <c r="B42" s="123"/>
      <c r="C42" s="123"/>
      <c r="D42" s="123"/>
      <c r="E42" s="123"/>
      <c r="F42" s="123"/>
      <c r="G42" s="123"/>
      <c r="H42" s="123"/>
    </row>
    <row r="43" spans="1:13">
      <c r="K43" s="124"/>
      <c r="M43" s="125"/>
    </row>
    <row r="44" spans="1:13">
      <c r="K44" s="124"/>
      <c r="M44" s="125"/>
    </row>
    <row r="45" spans="1:13">
      <c r="K45" s="124"/>
      <c r="M45" s="125"/>
    </row>
    <row r="46" spans="1:13">
      <c r="K46" s="124"/>
      <c r="M46" s="125"/>
    </row>
  </sheetData>
  <mergeCells count="4">
    <mergeCell ref="A1:A2"/>
    <mergeCell ref="B1:J1"/>
    <mergeCell ref="K1:K2"/>
    <mergeCell ref="L1:L2"/>
  </mergeCells>
  <pageMargins left="0.11811023622047245" right="0.11811023622047245" top="0.15748031496062992" bottom="0.15748031496062992"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dimension ref="A1"/>
  <sheetViews>
    <sheetView topLeftCell="A13" workbookViewId="0">
      <selection activeCell="X38" sqref="X38"/>
    </sheetView>
  </sheetViews>
  <sheetFormatPr defaultRowHeight="12.7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C22:AL82"/>
  <sheetViews>
    <sheetView zoomScale="80" zoomScaleNormal="80" workbookViewId="0">
      <selection activeCell="AB18" sqref="AB18"/>
    </sheetView>
  </sheetViews>
  <sheetFormatPr defaultRowHeight="12.75"/>
  <cols>
    <col min="1" max="1" width="8.42578125" customWidth="1"/>
    <col min="2" max="2" width="9.42578125" customWidth="1"/>
    <col min="54" max="54" width="9.140625" customWidth="1"/>
  </cols>
  <sheetData>
    <row r="22" ht="13.5" customHeight="1"/>
    <row r="80" spans="3:38">
      <c r="C80" s="146">
        <v>1</v>
      </c>
      <c r="D80" s="148">
        <v>2</v>
      </c>
      <c r="E80" s="148">
        <v>3</v>
      </c>
      <c r="F80" s="148">
        <v>4</v>
      </c>
      <c r="G80" s="148">
        <v>5</v>
      </c>
      <c r="H80" s="148">
        <v>6</v>
      </c>
      <c r="I80" s="148">
        <v>7</v>
      </c>
      <c r="J80" s="148">
        <v>8</v>
      </c>
      <c r="K80" s="148">
        <v>9</v>
      </c>
      <c r="L80" s="148">
        <v>10</v>
      </c>
      <c r="M80" s="148">
        <v>11</v>
      </c>
      <c r="N80" s="148">
        <v>12</v>
      </c>
      <c r="O80" s="148">
        <v>13</v>
      </c>
      <c r="P80" s="148">
        <v>14</v>
      </c>
      <c r="Q80" s="148">
        <v>15</v>
      </c>
      <c r="R80" s="148">
        <v>16</v>
      </c>
      <c r="S80" s="148">
        <v>17</v>
      </c>
      <c r="T80" s="148">
        <v>18</v>
      </c>
      <c r="U80" s="148">
        <v>19</v>
      </c>
      <c r="V80" s="148">
        <v>20</v>
      </c>
      <c r="W80" s="148">
        <v>21</v>
      </c>
      <c r="X80" s="148">
        <v>22</v>
      </c>
      <c r="Y80" s="148">
        <v>23</v>
      </c>
      <c r="Z80" s="148">
        <v>24</v>
      </c>
      <c r="AA80" s="148">
        <v>25</v>
      </c>
      <c r="AB80" s="148">
        <v>26</v>
      </c>
      <c r="AC80" s="148">
        <v>27</v>
      </c>
      <c r="AD80" s="148">
        <v>28</v>
      </c>
      <c r="AE80" s="148">
        <v>29</v>
      </c>
      <c r="AF80" s="148">
        <v>30</v>
      </c>
      <c r="AG80" s="148">
        <v>31</v>
      </c>
      <c r="AH80" s="148">
        <v>32</v>
      </c>
      <c r="AI80" s="148">
        <v>33</v>
      </c>
      <c r="AJ80" s="148">
        <v>34</v>
      </c>
      <c r="AK80" s="148">
        <v>35</v>
      </c>
      <c r="AL80" s="146">
        <v>36</v>
      </c>
    </row>
    <row r="81" spans="3:38">
      <c r="C81" s="147"/>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7"/>
    </row>
    <row r="82" spans="3:38">
      <c r="C82" s="52" t="s">
        <v>30</v>
      </c>
      <c r="D82" s="26" t="s">
        <v>32</v>
      </c>
      <c r="E82" s="26" t="s">
        <v>31</v>
      </c>
      <c r="F82" s="26" t="s">
        <v>31</v>
      </c>
      <c r="G82" s="26" t="s">
        <v>30</v>
      </c>
      <c r="H82" s="26" t="s">
        <v>33</v>
      </c>
      <c r="I82" s="26" t="s">
        <v>34</v>
      </c>
      <c r="J82" s="26" t="s">
        <v>35</v>
      </c>
      <c r="K82" s="26" t="s">
        <v>36</v>
      </c>
      <c r="L82" s="26" t="s">
        <v>38</v>
      </c>
      <c r="M82" s="26" t="s">
        <v>37</v>
      </c>
      <c r="N82" s="26" t="s">
        <v>39</v>
      </c>
      <c r="O82" s="26" t="s">
        <v>40</v>
      </c>
      <c r="P82" s="26" t="s">
        <v>39</v>
      </c>
      <c r="Q82" s="26" t="s">
        <v>38</v>
      </c>
      <c r="R82" s="26" t="s">
        <v>38</v>
      </c>
      <c r="S82" s="26" t="s">
        <v>40</v>
      </c>
      <c r="T82" s="26" t="s">
        <v>43</v>
      </c>
      <c r="U82" s="26" t="s">
        <v>44</v>
      </c>
      <c r="V82" s="26" t="s">
        <v>45</v>
      </c>
      <c r="W82" s="26" t="s">
        <v>46</v>
      </c>
      <c r="X82" s="26" t="s">
        <v>42</v>
      </c>
      <c r="Y82" s="26" t="s">
        <v>47</v>
      </c>
      <c r="Z82" s="26" t="s">
        <v>48</v>
      </c>
      <c r="AA82" s="26" t="s">
        <v>41</v>
      </c>
      <c r="AB82" s="26" t="s">
        <v>48</v>
      </c>
      <c r="AC82" s="26" t="s">
        <v>42</v>
      </c>
      <c r="AD82" s="26" t="s">
        <v>42</v>
      </c>
      <c r="AE82" s="26" t="s">
        <v>41</v>
      </c>
      <c r="AF82" s="26" t="s">
        <v>49</v>
      </c>
      <c r="AG82" s="26" t="s">
        <v>50</v>
      </c>
      <c r="AH82" s="26" t="s">
        <v>51</v>
      </c>
      <c r="AI82" s="26" t="s">
        <v>52</v>
      </c>
      <c r="AJ82" s="26" t="s">
        <v>53</v>
      </c>
      <c r="AK82" s="26" t="s">
        <v>54</v>
      </c>
      <c r="AL82" s="52" t="s">
        <v>55</v>
      </c>
    </row>
  </sheetData>
  <mergeCells count="36">
    <mergeCell ref="N80:N81"/>
    <mergeCell ref="C80:C81"/>
    <mergeCell ref="D80:D81"/>
    <mergeCell ref="E80:E81"/>
    <mergeCell ref="F80:F81"/>
    <mergeCell ref="G80:G81"/>
    <mergeCell ref="H80:H81"/>
    <mergeCell ref="I80:I81"/>
    <mergeCell ref="J80:J81"/>
    <mergeCell ref="K80:K81"/>
    <mergeCell ref="L80:L81"/>
    <mergeCell ref="M80:M81"/>
    <mergeCell ref="Z80:Z81"/>
    <mergeCell ref="O80:O81"/>
    <mergeCell ref="P80:P81"/>
    <mergeCell ref="Q80:Q81"/>
    <mergeCell ref="R80:R81"/>
    <mergeCell ref="S80:S81"/>
    <mergeCell ref="T80:T81"/>
    <mergeCell ref="U80:U81"/>
    <mergeCell ref="V80:V81"/>
    <mergeCell ref="W80:W81"/>
    <mergeCell ref="X80:X81"/>
    <mergeCell ref="Y80:Y81"/>
    <mergeCell ref="AL80:AL81"/>
    <mergeCell ref="AA80:AA81"/>
    <mergeCell ref="AB80:AB81"/>
    <mergeCell ref="AC80:AC81"/>
    <mergeCell ref="AD80:AD81"/>
    <mergeCell ref="AE80:AE81"/>
    <mergeCell ref="AF80:AF81"/>
    <mergeCell ref="AG80:AG81"/>
    <mergeCell ref="AH80:AH81"/>
    <mergeCell ref="AI80:AI81"/>
    <mergeCell ref="AJ80:AJ81"/>
    <mergeCell ref="AK80:AK81"/>
  </mergeCells>
  <pageMargins left="0.11811023622047245" right="0.11811023622047245" top="0.15748031496062992" bottom="0.15748031496062992" header="0.31496062992125984" footer="0.31496062992125984"/>
  <pageSetup paperSize="9" scale="65" orientation="landscape" r:id="rId1"/>
  <drawing r:id="rId2"/>
  <legacyDrawing r:id="rId3"/>
</worksheet>
</file>

<file path=xl/worksheets/sheet7.xml><?xml version="1.0" encoding="utf-8"?>
<worksheet xmlns="http://schemas.openxmlformats.org/spreadsheetml/2006/main" xmlns:r="http://schemas.openxmlformats.org/officeDocument/2006/relationships">
  <dimension ref="C88:AL90"/>
  <sheetViews>
    <sheetView zoomScale="80" zoomScaleNormal="80" workbookViewId="0">
      <selection activeCell="L42" sqref="L42"/>
    </sheetView>
  </sheetViews>
  <sheetFormatPr defaultRowHeight="14.25"/>
  <cols>
    <col min="1" max="1" width="8.42578125" style="54" customWidth="1"/>
    <col min="2" max="2" width="9.42578125" style="54" customWidth="1"/>
    <col min="3" max="53" width="9.140625" style="54"/>
    <col min="54" max="54" width="9.140625" style="54" customWidth="1"/>
    <col min="55" max="16384" width="9.140625" style="54"/>
  </cols>
  <sheetData>
    <row r="88" spans="3:38">
      <c r="C88" s="150">
        <v>1</v>
      </c>
      <c r="D88" s="152">
        <v>2</v>
      </c>
      <c r="E88" s="152">
        <v>3</v>
      </c>
      <c r="F88" s="152">
        <v>4</v>
      </c>
      <c r="G88" s="152">
        <v>5</v>
      </c>
      <c r="H88" s="152">
        <v>6</v>
      </c>
      <c r="I88" s="152">
        <v>7</v>
      </c>
      <c r="J88" s="152">
        <v>8</v>
      </c>
      <c r="K88" s="152">
        <v>9</v>
      </c>
      <c r="L88" s="152">
        <v>10</v>
      </c>
      <c r="M88" s="152">
        <v>11</v>
      </c>
      <c r="N88" s="152">
        <v>12</v>
      </c>
      <c r="O88" s="152">
        <v>13</v>
      </c>
      <c r="P88" s="152">
        <v>14</v>
      </c>
      <c r="Q88" s="152">
        <v>15</v>
      </c>
      <c r="R88" s="152">
        <v>16</v>
      </c>
      <c r="S88" s="152">
        <v>17</v>
      </c>
      <c r="T88" s="152">
        <v>18</v>
      </c>
      <c r="U88" s="152">
        <v>19</v>
      </c>
      <c r="V88" s="152">
        <v>20</v>
      </c>
      <c r="W88" s="152">
        <v>21</v>
      </c>
      <c r="X88" s="152">
        <v>22</v>
      </c>
      <c r="Y88" s="152">
        <v>23</v>
      </c>
      <c r="Z88" s="152">
        <v>24</v>
      </c>
      <c r="AA88" s="152">
        <v>25</v>
      </c>
      <c r="AB88" s="152">
        <v>26</v>
      </c>
      <c r="AC88" s="152">
        <v>27</v>
      </c>
      <c r="AD88" s="152">
        <v>28</v>
      </c>
      <c r="AE88" s="152">
        <v>29</v>
      </c>
      <c r="AF88" s="152">
        <v>30</v>
      </c>
      <c r="AG88" s="152">
        <v>31</v>
      </c>
      <c r="AH88" s="152">
        <v>32</v>
      </c>
      <c r="AI88" s="152">
        <v>33</v>
      </c>
      <c r="AJ88" s="152">
        <v>34</v>
      </c>
      <c r="AK88" s="152">
        <v>35</v>
      </c>
      <c r="AL88" s="150">
        <v>36</v>
      </c>
    </row>
    <row r="89" spans="3:38">
      <c r="C89" s="151"/>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1"/>
    </row>
    <row r="90" spans="3:38">
      <c r="C90" s="55" t="s">
        <v>30</v>
      </c>
      <c r="D90" s="56" t="s">
        <v>32</v>
      </c>
      <c r="E90" s="56" t="s">
        <v>31</v>
      </c>
      <c r="F90" s="56" t="s">
        <v>31</v>
      </c>
      <c r="G90" s="56" t="s">
        <v>30</v>
      </c>
      <c r="H90" s="56" t="s">
        <v>33</v>
      </c>
      <c r="I90" s="56" t="s">
        <v>34</v>
      </c>
      <c r="J90" s="56" t="s">
        <v>35</v>
      </c>
      <c r="K90" s="56" t="s">
        <v>36</v>
      </c>
      <c r="L90" s="56" t="s">
        <v>38</v>
      </c>
      <c r="M90" s="56" t="s">
        <v>37</v>
      </c>
      <c r="N90" s="56" t="s">
        <v>39</v>
      </c>
      <c r="O90" s="56" t="s">
        <v>40</v>
      </c>
      <c r="P90" s="56" t="s">
        <v>39</v>
      </c>
      <c r="Q90" s="56" t="s">
        <v>38</v>
      </c>
      <c r="R90" s="56" t="s">
        <v>38</v>
      </c>
      <c r="S90" s="56" t="s">
        <v>40</v>
      </c>
      <c r="T90" s="56" t="s">
        <v>43</v>
      </c>
      <c r="U90" s="56" t="s">
        <v>44</v>
      </c>
      <c r="V90" s="56" t="s">
        <v>45</v>
      </c>
      <c r="W90" s="56" t="s">
        <v>46</v>
      </c>
      <c r="X90" s="56" t="s">
        <v>42</v>
      </c>
      <c r="Y90" s="56" t="s">
        <v>47</v>
      </c>
      <c r="Z90" s="56" t="s">
        <v>48</v>
      </c>
      <c r="AA90" s="56" t="s">
        <v>41</v>
      </c>
      <c r="AB90" s="56" t="s">
        <v>48</v>
      </c>
      <c r="AC90" s="56" t="s">
        <v>42</v>
      </c>
      <c r="AD90" s="56" t="s">
        <v>42</v>
      </c>
      <c r="AE90" s="56" t="s">
        <v>41</v>
      </c>
      <c r="AF90" s="56" t="s">
        <v>49</v>
      </c>
      <c r="AG90" s="56" t="s">
        <v>50</v>
      </c>
      <c r="AH90" s="56" t="s">
        <v>51</v>
      </c>
      <c r="AI90" s="56" t="s">
        <v>52</v>
      </c>
      <c r="AJ90" s="56" t="s">
        <v>53</v>
      </c>
      <c r="AK90" s="56" t="s">
        <v>54</v>
      </c>
      <c r="AL90" s="55" t="s">
        <v>55</v>
      </c>
    </row>
  </sheetData>
  <mergeCells count="36">
    <mergeCell ref="N88:N89"/>
    <mergeCell ref="C88:C89"/>
    <mergeCell ref="D88:D89"/>
    <mergeCell ref="E88:E89"/>
    <mergeCell ref="F88:F89"/>
    <mergeCell ref="G88:G89"/>
    <mergeCell ref="H88:H89"/>
    <mergeCell ref="I88:I89"/>
    <mergeCell ref="J88:J89"/>
    <mergeCell ref="K88:K89"/>
    <mergeCell ref="L88:L89"/>
    <mergeCell ref="M88:M89"/>
    <mergeCell ref="Z88:Z89"/>
    <mergeCell ref="O88:O89"/>
    <mergeCell ref="P88:P89"/>
    <mergeCell ref="Q88:Q89"/>
    <mergeCell ref="R88:R89"/>
    <mergeCell ref="S88:S89"/>
    <mergeCell ref="T88:T89"/>
    <mergeCell ref="U88:U89"/>
    <mergeCell ref="V88:V89"/>
    <mergeCell ref="W88:W89"/>
    <mergeCell ref="X88:X89"/>
    <mergeCell ref="Y88:Y89"/>
    <mergeCell ref="AL88:AL89"/>
    <mergeCell ref="AA88:AA89"/>
    <mergeCell ref="AB88:AB89"/>
    <mergeCell ref="AC88:AC89"/>
    <mergeCell ref="AD88:AD89"/>
    <mergeCell ref="AE88:AE89"/>
    <mergeCell ref="AF88:AF89"/>
    <mergeCell ref="AG88:AG89"/>
    <mergeCell ref="AH88:AH89"/>
    <mergeCell ref="AI88:AI89"/>
    <mergeCell ref="AJ88:AJ89"/>
    <mergeCell ref="AK88:AK89"/>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Blad1"/>
  <dimension ref="A2:AM125"/>
  <sheetViews>
    <sheetView zoomScale="82" zoomScaleNormal="82" workbookViewId="0">
      <pane ySplit="1485" topLeftCell="A10" activePane="bottomLeft"/>
      <selection activeCell="C1" sqref="C1:AL1048576"/>
      <selection pane="bottomLeft" activeCell="N49" sqref="N49"/>
    </sheetView>
  </sheetViews>
  <sheetFormatPr defaultColWidth="9.140625" defaultRowHeight="12.75"/>
  <cols>
    <col min="1" max="1" width="11" customWidth="1"/>
    <col min="2" max="2" width="31.140625" customWidth="1"/>
    <col min="3" max="38" width="5" customWidth="1"/>
    <col min="39" max="39" width="88.5703125" customWidth="1"/>
  </cols>
  <sheetData>
    <row r="2" spans="1:38" ht="12.75" customHeight="1">
      <c r="A2" s="4"/>
      <c r="B2" s="41" t="s">
        <v>24</v>
      </c>
      <c r="C2" s="146">
        <v>1</v>
      </c>
      <c r="D2" s="148">
        <v>2</v>
      </c>
      <c r="E2" s="148">
        <v>3</v>
      </c>
      <c r="F2" s="148">
        <v>4</v>
      </c>
      <c r="G2" s="148">
        <v>5</v>
      </c>
      <c r="H2" s="148">
        <v>6</v>
      </c>
      <c r="I2" s="148">
        <v>7</v>
      </c>
      <c r="J2" s="148">
        <v>8</v>
      </c>
      <c r="K2" s="148">
        <v>9</v>
      </c>
      <c r="L2" s="148">
        <v>10</v>
      </c>
      <c r="M2" s="148">
        <v>11</v>
      </c>
      <c r="N2" s="148">
        <v>12</v>
      </c>
      <c r="O2" s="148">
        <v>13</v>
      </c>
      <c r="P2" s="148">
        <v>14</v>
      </c>
      <c r="Q2" s="148">
        <v>15</v>
      </c>
      <c r="R2" s="148">
        <v>16</v>
      </c>
      <c r="S2" s="148">
        <v>17</v>
      </c>
      <c r="T2" s="148">
        <v>18</v>
      </c>
      <c r="U2" s="148">
        <v>19</v>
      </c>
      <c r="V2" s="148">
        <v>20</v>
      </c>
      <c r="W2" s="148">
        <v>21</v>
      </c>
      <c r="X2" s="148">
        <v>22</v>
      </c>
      <c r="Y2" s="148">
        <v>23</v>
      </c>
      <c r="Z2" s="148">
        <v>24</v>
      </c>
      <c r="AA2" s="148">
        <v>25</v>
      </c>
      <c r="AB2" s="148">
        <v>26</v>
      </c>
      <c r="AC2" s="148">
        <v>27</v>
      </c>
      <c r="AD2" s="148">
        <v>28</v>
      </c>
      <c r="AE2" s="148">
        <v>29</v>
      </c>
      <c r="AF2" s="148">
        <v>30</v>
      </c>
      <c r="AG2" s="148">
        <v>31</v>
      </c>
      <c r="AH2" s="148">
        <v>32</v>
      </c>
      <c r="AI2" s="148">
        <v>33</v>
      </c>
      <c r="AJ2" s="148">
        <v>34</v>
      </c>
      <c r="AK2" s="148">
        <v>35</v>
      </c>
      <c r="AL2" s="146">
        <v>36</v>
      </c>
    </row>
    <row r="3" spans="1:38" s="2" customFormat="1" ht="25.5" customHeight="1">
      <c r="A3" s="5" t="s">
        <v>25</v>
      </c>
      <c r="B3" s="42"/>
      <c r="C3" s="147"/>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7"/>
    </row>
    <row r="4" spans="1:38" s="2" customFormat="1" ht="25.5" customHeight="1">
      <c r="A4" s="5"/>
      <c r="B4" s="43"/>
      <c r="C4" s="52" t="s">
        <v>30</v>
      </c>
      <c r="D4" s="26" t="s">
        <v>32</v>
      </c>
      <c r="E4" s="26" t="s">
        <v>31</v>
      </c>
      <c r="F4" s="26" t="s">
        <v>31</v>
      </c>
      <c r="G4" s="26" t="s">
        <v>30</v>
      </c>
      <c r="H4" s="26" t="s">
        <v>33</v>
      </c>
      <c r="I4" s="26" t="s">
        <v>34</v>
      </c>
      <c r="J4" s="26" t="s">
        <v>35</v>
      </c>
      <c r="K4" s="26" t="s">
        <v>36</v>
      </c>
      <c r="L4" s="26" t="s">
        <v>38</v>
      </c>
      <c r="M4" s="26" t="s">
        <v>37</v>
      </c>
      <c r="N4" s="26" t="s">
        <v>39</v>
      </c>
      <c r="O4" s="26" t="s">
        <v>40</v>
      </c>
      <c r="P4" s="26" t="s">
        <v>39</v>
      </c>
      <c r="Q4" s="26" t="s">
        <v>38</v>
      </c>
      <c r="R4" s="26" t="s">
        <v>38</v>
      </c>
      <c r="S4" s="26" t="s">
        <v>40</v>
      </c>
      <c r="T4" s="26" t="s">
        <v>43</v>
      </c>
      <c r="U4" s="26" t="s">
        <v>44</v>
      </c>
      <c r="V4" s="26" t="s">
        <v>45</v>
      </c>
      <c r="W4" s="26" t="s">
        <v>46</v>
      </c>
      <c r="X4" s="26" t="s">
        <v>42</v>
      </c>
      <c r="Y4" s="26" t="s">
        <v>47</v>
      </c>
      <c r="Z4" s="26" t="s">
        <v>48</v>
      </c>
      <c r="AA4" s="26" t="s">
        <v>41</v>
      </c>
      <c r="AB4" s="26" t="s">
        <v>48</v>
      </c>
      <c r="AC4" s="26" t="s">
        <v>42</v>
      </c>
      <c r="AD4" s="26" t="s">
        <v>42</v>
      </c>
      <c r="AE4" s="26" t="s">
        <v>41</v>
      </c>
      <c r="AF4" s="26" t="s">
        <v>49</v>
      </c>
      <c r="AG4" s="26" t="s">
        <v>50</v>
      </c>
      <c r="AH4" s="26" t="s">
        <v>51</v>
      </c>
      <c r="AI4" s="26" t="s">
        <v>52</v>
      </c>
      <c r="AJ4" s="26" t="s">
        <v>53</v>
      </c>
      <c r="AK4" s="26" t="s">
        <v>54</v>
      </c>
      <c r="AL4" s="52" t="s">
        <v>55</v>
      </c>
    </row>
    <row r="5" spans="1:38" s="2" customFormat="1" ht="25.5" customHeight="1">
      <c r="A5" s="6" t="s">
        <v>18</v>
      </c>
      <c r="B5" s="44" t="s">
        <v>56</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38" s="2" customFormat="1" ht="33" customHeight="1">
      <c r="A6" s="8" t="s">
        <v>103</v>
      </c>
      <c r="B6" s="45" t="s">
        <v>57</v>
      </c>
      <c r="C6" s="11"/>
      <c r="D6" s="49"/>
      <c r="E6" s="49"/>
      <c r="F6" s="4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s="28" customFormat="1" ht="13.5" customHeight="1">
      <c r="A7" s="27"/>
      <c r="B7" s="31"/>
      <c r="C7" s="22" t="s">
        <v>104</v>
      </c>
      <c r="D7" s="17"/>
      <c r="E7" s="22"/>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50"/>
    </row>
    <row r="8" spans="1:38" s="2" customFormat="1" ht="41.25" customHeight="1">
      <c r="A8" s="8" t="s">
        <v>0</v>
      </c>
      <c r="B8" s="45" t="s">
        <v>58</v>
      </c>
      <c r="C8" s="13"/>
      <c r="D8" s="13"/>
      <c r="E8" s="13"/>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8" s="2" customFormat="1" ht="15" customHeight="1">
      <c r="A9" s="8"/>
      <c r="B9" s="45"/>
      <c r="C9" s="17"/>
      <c r="D9" s="22"/>
      <c r="E9" s="15"/>
      <c r="F9" s="22"/>
      <c r="G9" s="9"/>
      <c r="H9" s="9"/>
      <c r="I9" s="9"/>
      <c r="J9" s="16"/>
      <c r="K9" s="9"/>
      <c r="L9" s="22"/>
      <c r="M9" s="9"/>
      <c r="N9" s="9"/>
      <c r="O9" s="9"/>
      <c r="P9" s="30"/>
      <c r="Q9" s="9"/>
      <c r="R9" s="22"/>
      <c r="S9" s="9"/>
      <c r="T9" s="9"/>
      <c r="U9" s="9"/>
      <c r="V9" s="9"/>
      <c r="W9" s="9"/>
      <c r="X9" s="22"/>
      <c r="Y9" s="9"/>
      <c r="Z9" s="9"/>
      <c r="AA9" s="9"/>
      <c r="AB9" s="9"/>
      <c r="AC9" s="9"/>
      <c r="AD9" s="22"/>
      <c r="AE9" s="9"/>
      <c r="AF9" s="9"/>
      <c r="AG9" s="9"/>
      <c r="AH9" s="9"/>
      <c r="AI9" s="9"/>
      <c r="AJ9" s="22"/>
      <c r="AK9" s="9"/>
      <c r="AL9" s="9"/>
    </row>
    <row r="10" spans="1:38" s="2" customFormat="1" ht="27.75" customHeight="1">
      <c r="A10" s="7" t="s">
        <v>29</v>
      </c>
      <c r="B10" s="45" t="s">
        <v>59</v>
      </c>
      <c r="C10" s="13"/>
      <c r="D10" s="13"/>
      <c r="E10" s="13"/>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8" s="2" customFormat="1" ht="15" customHeight="1">
      <c r="A11" s="7"/>
      <c r="B11" s="45"/>
      <c r="C11" s="22" t="s">
        <v>105</v>
      </c>
      <c r="D11" s="17"/>
      <c r="E11" s="22"/>
      <c r="F11" s="22" t="s">
        <v>105</v>
      </c>
      <c r="G11" s="9"/>
      <c r="H11" s="9"/>
      <c r="I11" s="9"/>
      <c r="J11" s="9"/>
      <c r="K11" s="22" t="s">
        <v>105</v>
      </c>
      <c r="L11" s="9"/>
      <c r="M11" s="9"/>
      <c r="N11" s="9"/>
      <c r="O11" s="9"/>
      <c r="P11" s="9"/>
      <c r="Q11" s="22" t="s">
        <v>105</v>
      </c>
      <c r="R11" s="9"/>
      <c r="S11" s="9"/>
      <c r="T11" s="9"/>
      <c r="U11" s="9"/>
      <c r="V11" s="9"/>
      <c r="W11" s="22" t="s">
        <v>105</v>
      </c>
      <c r="X11" s="9"/>
      <c r="Y11" s="9"/>
      <c r="Z11" s="9"/>
      <c r="AA11" s="9"/>
      <c r="AB11" s="9"/>
      <c r="AC11" s="22" t="s">
        <v>105</v>
      </c>
      <c r="AD11" s="9"/>
      <c r="AE11" s="9"/>
      <c r="AF11" s="9"/>
      <c r="AG11" s="9"/>
      <c r="AH11" s="9"/>
      <c r="AI11" s="9"/>
      <c r="AJ11" s="22" t="s">
        <v>105</v>
      </c>
      <c r="AK11" s="9"/>
      <c r="AL11" s="50"/>
    </row>
    <row r="12" spans="1:38" s="2" customFormat="1" ht="36.75" customHeight="1">
      <c r="A12" s="8" t="s">
        <v>1</v>
      </c>
      <c r="B12" s="45" t="s">
        <v>60</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38" s="28" customFormat="1" ht="13.5" customHeight="1">
      <c r="A13" s="29"/>
      <c r="B13" s="46"/>
      <c r="C13" s="22"/>
      <c r="D13" s="22" t="s">
        <v>106</v>
      </c>
      <c r="E13" s="9"/>
      <c r="F13" s="22"/>
      <c r="G13" s="22" t="s">
        <v>106</v>
      </c>
      <c r="H13" s="9"/>
      <c r="I13" s="9"/>
      <c r="J13" s="9"/>
      <c r="K13" s="22"/>
      <c r="L13" s="22" t="s">
        <v>106</v>
      </c>
      <c r="M13" s="9"/>
      <c r="N13" s="9"/>
      <c r="O13" s="9"/>
      <c r="P13" s="9"/>
      <c r="Q13" s="22"/>
      <c r="R13" s="22" t="s">
        <v>106</v>
      </c>
      <c r="S13" s="9"/>
      <c r="T13" s="9"/>
      <c r="U13" s="9"/>
      <c r="V13" s="9"/>
      <c r="W13" s="22"/>
      <c r="X13" s="22" t="s">
        <v>106</v>
      </c>
      <c r="Y13" s="9"/>
      <c r="Z13" s="9"/>
      <c r="AA13" s="9"/>
      <c r="AB13" s="9"/>
      <c r="AC13" s="22"/>
      <c r="AD13" s="22" t="s">
        <v>106</v>
      </c>
      <c r="AE13" s="9"/>
      <c r="AF13" s="9"/>
      <c r="AG13" s="9"/>
      <c r="AH13" s="9"/>
      <c r="AI13" s="9"/>
      <c r="AJ13" s="22"/>
      <c r="AK13" s="22" t="s">
        <v>106</v>
      </c>
      <c r="AL13" s="9"/>
    </row>
    <row r="14" spans="1:38" s="28" customFormat="1" ht="13.5" hidden="1" customHeight="1" thickBot="1">
      <c r="A14" s="27"/>
      <c r="B14" s="31" t="s">
        <v>156</v>
      </c>
      <c r="C14" s="167">
        <f>ROUND((850/36*9),-1)</f>
        <v>210</v>
      </c>
      <c r="D14" s="167"/>
      <c r="E14" s="167"/>
      <c r="F14" s="167"/>
      <c r="G14" s="167"/>
      <c r="H14" s="167"/>
      <c r="I14" s="167"/>
      <c r="J14" s="167"/>
      <c r="K14" s="167"/>
      <c r="L14" s="167">
        <f>ROUND((850/36*12),-1)</f>
        <v>280</v>
      </c>
      <c r="M14" s="167"/>
      <c r="N14" s="167"/>
      <c r="O14" s="167"/>
      <c r="P14" s="167"/>
      <c r="Q14" s="167"/>
      <c r="R14" s="167"/>
      <c r="S14" s="167"/>
      <c r="T14" s="167"/>
      <c r="U14" s="167"/>
      <c r="V14" s="167"/>
      <c r="W14" s="167"/>
      <c r="X14" s="167">
        <f>ROUND((850/36*12),-1)</f>
        <v>280</v>
      </c>
      <c r="Y14" s="167"/>
      <c r="Z14" s="167"/>
      <c r="AA14" s="167"/>
      <c r="AB14" s="167"/>
      <c r="AC14" s="167"/>
      <c r="AD14" s="167"/>
      <c r="AE14" s="167"/>
      <c r="AF14" s="167"/>
      <c r="AG14" s="167"/>
      <c r="AH14" s="167"/>
      <c r="AI14" s="167"/>
      <c r="AJ14" s="167">
        <f>ROUND((850/36*3),-1)+10</f>
        <v>80</v>
      </c>
      <c r="AK14" s="167"/>
      <c r="AL14" s="167"/>
    </row>
    <row r="15" spans="1:38" s="2" customFormat="1" ht="38.25" customHeight="1">
      <c r="A15" s="6" t="s">
        <v>19</v>
      </c>
      <c r="B15" s="44" t="s">
        <v>61</v>
      </c>
      <c r="C15" s="12"/>
      <c r="D15" s="12"/>
      <c r="E15" s="12"/>
      <c r="F15" s="12"/>
      <c r="G15" s="12"/>
      <c r="H15" s="12"/>
      <c r="I15" s="12"/>
      <c r="J15" s="9"/>
      <c r="K15" s="9"/>
      <c r="L15" s="9"/>
      <c r="M15" s="9"/>
      <c r="N15" s="9"/>
      <c r="O15" s="9"/>
      <c r="P15" s="9"/>
      <c r="Q15" s="9"/>
      <c r="R15" s="9"/>
      <c r="S15" s="9"/>
      <c r="T15" s="9"/>
      <c r="U15" s="9"/>
      <c r="V15" s="9"/>
      <c r="W15" s="10"/>
      <c r="X15" s="10"/>
      <c r="Y15" s="10"/>
      <c r="Z15" s="10"/>
      <c r="AA15" s="10"/>
      <c r="AB15" s="10"/>
      <c r="AC15" s="10"/>
      <c r="AD15" s="10"/>
      <c r="AE15" s="10"/>
      <c r="AF15" s="10"/>
      <c r="AG15" s="10"/>
      <c r="AH15" s="10"/>
      <c r="AI15" s="10"/>
      <c r="AJ15" s="10"/>
      <c r="AK15" s="10"/>
      <c r="AL15" s="10"/>
    </row>
    <row r="16" spans="1:38" s="2" customFormat="1" ht="54.75" customHeight="1">
      <c r="A16" s="7" t="s">
        <v>2</v>
      </c>
      <c r="B16" s="45" t="s">
        <v>62</v>
      </c>
      <c r="C16" s="13"/>
      <c r="D16" s="13"/>
      <c r="E16" s="13"/>
      <c r="F16" s="13"/>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s="20" customFormat="1" ht="15" customHeight="1">
      <c r="A17" s="18"/>
      <c r="B17" s="47"/>
      <c r="C17" s="17"/>
      <c r="D17" s="17"/>
      <c r="E17" s="17"/>
      <c r="F17" s="34" t="s">
        <v>108</v>
      </c>
      <c r="G17" s="22" t="s">
        <v>107</v>
      </c>
      <c r="H17" s="22"/>
      <c r="I17" s="17"/>
      <c r="J17" s="17"/>
      <c r="K17" s="17"/>
      <c r="L17" s="22"/>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row>
    <row r="18" spans="1:38" s="20" customFormat="1" ht="15" hidden="1" customHeight="1">
      <c r="A18" s="18"/>
      <c r="B18" s="47"/>
      <c r="C18" s="161" t="s">
        <v>155</v>
      </c>
      <c r="D18" s="161"/>
      <c r="E18" s="161"/>
      <c r="F18" s="161"/>
      <c r="G18" s="17"/>
      <c r="H18" s="22"/>
      <c r="I18" s="17"/>
      <c r="J18" s="17"/>
      <c r="K18" s="17"/>
      <c r="L18" s="2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row>
    <row r="19" spans="1:38" s="2" customFormat="1" ht="15.75" customHeight="1">
      <c r="A19" s="8" t="s">
        <v>3</v>
      </c>
      <c r="B19" s="45" t="s">
        <v>63</v>
      </c>
      <c r="C19" s="13"/>
      <c r="D19" s="13"/>
      <c r="E19" s="13"/>
      <c r="F19" s="13"/>
      <c r="G19" s="13"/>
      <c r="H19" s="13"/>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s="20" customFormat="1" ht="15" customHeight="1">
      <c r="A20" s="18"/>
      <c r="B20" s="47"/>
      <c r="C20" s="17"/>
      <c r="D20" s="17"/>
      <c r="E20" s="17"/>
      <c r="F20" s="17"/>
      <c r="G20" s="17"/>
      <c r="H20" s="22" t="s">
        <v>109</v>
      </c>
      <c r="I20" s="17"/>
      <c r="J20" s="17"/>
      <c r="K20" s="17"/>
      <c r="L20" s="22"/>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row>
    <row r="21" spans="1:38" s="2" customFormat="1" ht="15" hidden="1" customHeight="1">
      <c r="A21" s="8"/>
      <c r="B21" s="45"/>
      <c r="C21" s="161" t="s">
        <v>130</v>
      </c>
      <c r="D21" s="161"/>
      <c r="E21" s="161"/>
      <c r="F21" s="161"/>
      <c r="G21" s="161"/>
      <c r="H21" s="161"/>
      <c r="I21" s="17"/>
      <c r="J21" s="17"/>
      <c r="K21" s="17"/>
      <c r="L21" s="22"/>
      <c r="M21" s="17"/>
      <c r="N21" s="17"/>
      <c r="O21" s="17"/>
      <c r="P21" s="17"/>
      <c r="Q21" s="17"/>
      <c r="R21" s="17"/>
      <c r="S21" s="17"/>
      <c r="T21" s="17"/>
      <c r="U21" s="17"/>
      <c r="V21" s="22"/>
      <c r="W21" s="9"/>
      <c r="X21" s="9"/>
      <c r="Y21" s="9"/>
      <c r="Z21" s="9"/>
      <c r="AA21" s="9"/>
      <c r="AB21" s="9"/>
      <c r="AC21" s="9"/>
      <c r="AD21" s="9"/>
      <c r="AE21" s="9"/>
      <c r="AF21" s="9"/>
      <c r="AG21" s="9"/>
      <c r="AH21" s="9"/>
      <c r="AI21" s="9"/>
      <c r="AJ21" s="9"/>
      <c r="AK21" s="9"/>
      <c r="AL21" s="9"/>
    </row>
    <row r="22" spans="1:38" s="2" customFormat="1" ht="51" customHeight="1">
      <c r="A22" s="7" t="s">
        <v>4</v>
      </c>
      <c r="B22" s="45" t="s">
        <v>64</v>
      </c>
      <c r="C22" s="13"/>
      <c r="D22" s="13"/>
      <c r="E22" s="13"/>
      <c r="F22" s="13"/>
      <c r="G22" s="13"/>
      <c r="H22" s="13"/>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s="20" customFormat="1" ht="15" customHeight="1">
      <c r="A23" s="18"/>
      <c r="B23" s="47"/>
      <c r="C23" s="17"/>
      <c r="D23" s="17"/>
      <c r="E23" s="17"/>
      <c r="F23" s="17"/>
      <c r="G23" s="17"/>
      <c r="H23" s="22" t="s">
        <v>110</v>
      </c>
      <c r="I23" s="17"/>
      <c r="J23" s="17"/>
      <c r="K23" s="17"/>
      <c r="L23" s="22"/>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38" s="2" customFormat="1" ht="15.75" hidden="1" customHeight="1">
      <c r="A24" s="7"/>
      <c r="B24" s="45"/>
      <c r="C24" s="161" t="s">
        <v>130</v>
      </c>
      <c r="D24" s="161"/>
      <c r="E24" s="161"/>
      <c r="F24" s="161"/>
      <c r="G24" s="161"/>
      <c r="H24" s="161"/>
      <c r="I24" s="9"/>
      <c r="J24" s="9"/>
      <c r="K24" s="9"/>
      <c r="L24" s="9"/>
      <c r="M24" s="17"/>
      <c r="N24" s="17"/>
      <c r="O24" s="17"/>
      <c r="P24" s="17"/>
      <c r="Q24" s="17"/>
      <c r="R24" s="17"/>
      <c r="S24" s="17"/>
      <c r="T24" s="17"/>
      <c r="U24" s="17"/>
      <c r="V24" s="22"/>
      <c r="W24" s="9"/>
      <c r="X24" s="9"/>
      <c r="Y24" s="9"/>
      <c r="Z24" s="9"/>
      <c r="AA24" s="9"/>
      <c r="AB24" s="9"/>
      <c r="AC24" s="9"/>
      <c r="AD24" s="9"/>
      <c r="AE24" s="9"/>
      <c r="AF24" s="9"/>
      <c r="AG24" s="9"/>
      <c r="AH24" s="9"/>
      <c r="AI24" s="9"/>
      <c r="AJ24" s="9"/>
      <c r="AK24" s="9"/>
      <c r="AL24" s="9"/>
    </row>
    <row r="25" spans="1:38" s="2" customFormat="1" ht="41.25" customHeight="1">
      <c r="A25" s="7" t="s">
        <v>65</v>
      </c>
      <c r="B25" s="45" t="s">
        <v>66</v>
      </c>
      <c r="C25" s="13"/>
      <c r="D25" s="13"/>
      <c r="E25" s="13"/>
      <c r="F25" s="13"/>
      <c r="G25" s="13"/>
      <c r="H25" s="13"/>
      <c r="I25" s="13"/>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s="20" customFormat="1" ht="15" customHeight="1">
      <c r="A26" s="18"/>
      <c r="B26" s="47"/>
      <c r="C26" s="17"/>
      <c r="D26" s="17"/>
      <c r="E26" s="17"/>
      <c r="F26" s="17"/>
      <c r="G26" s="17"/>
      <c r="H26" s="22" t="s">
        <v>112</v>
      </c>
      <c r="I26" s="22" t="s">
        <v>113</v>
      </c>
      <c r="J26" s="17"/>
      <c r="K26" s="17"/>
      <c r="L26" s="22"/>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1:38" s="2" customFormat="1" ht="15.75" hidden="1" customHeight="1" thickBot="1">
      <c r="A27" s="7"/>
      <c r="B27" s="45"/>
      <c r="C27" s="161" t="s">
        <v>154</v>
      </c>
      <c r="D27" s="161"/>
      <c r="E27" s="161"/>
      <c r="F27" s="161"/>
      <c r="G27" s="161"/>
      <c r="H27" s="161"/>
      <c r="I27" s="161"/>
      <c r="J27" s="9"/>
      <c r="K27" s="9"/>
      <c r="L27" s="9"/>
      <c r="M27" s="17"/>
      <c r="N27" s="17"/>
      <c r="O27" s="17"/>
      <c r="P27" s="17"/>
      <c r="Q27" s="17"/>
      <c r="R27" s="17"/>
      <c r="S27" s="17"/>
      <c r="T27" s="17"/>
      <c r="U27" s="17"/>
      <c r="V27" s="22"/>
      <c r="W27" s="9"/>
      <c r="X27" s="9"/>
      <c r="Y27" s="9"/>
      <c r="Z27" s="9"/>
      <c r="AA27" s="9"/>
      <c r="AB27" s="9"/>
      <c r="AC27" s="9"/>
      <c r="AD27" s="9"/>
      <c r="AE27" s="9"/>
      <c r="AF27" s="9"/>
      <c r="AG27" s="9"/>
      <c r="AH27" s="9"/>
      <c r="AI27" s="9"/>
      <c r="AJ27" s="9"/>
      <c r="AK27" s="9"/>
      <c r="AL27" s="9"/>
    </row>
    <row r="28" spans="1:38" s="2" customFormat="1" ht="15" hidden="1" customHeight="1" thickBot="1">
      <c r="A28" s="7"/>
      <c r="B28" s="31" t="s">
        <v>156</v>
      </c>
      <c r="C28" s="159">
        <v>430</v>
      </c>
      <c r="D28" s="159"/>
      <c r="E28" s="159"/>
      <c r="F28" s="159"/>
      <c r="G28" s="159"/>
      <c r="H28" s="159"/>
      <c r="I28" s="159"/>
      <c r="J28" s="159"/>
      <c r="K28" s="159"/>
      <c r="L28" s="159">
        <v>0</v>
      </c>
      <c r="M28" s="159"/>
      <c r="N28" s="159"/>
      <c r="O28" s="159"/>
      <c r="P28" s="159"/>
      <c r="Q28" s="159"/>
      <c r="R28" s="159"/>
      <c r="S28" s="159"/>
      <c r="T28" s="159"/>
      <c r="U28" s="159"/>
      <c r="V28" s="159"/>
      <c r="W28" s="159"/>
      <c r="X28" s="159">
        <v>0</v>
      </c>
      <c r="Y28" s="159"/>
      <c r="Z28" s="159"/>
      <c r="AA28" s="159"/>
      <c r="AB28" s="159"/>
      <c r="AC28" s="159"/>
      <c r="AD28" s="159"/>
      <c r="AE28" s="159"/>
      <c r="AF28" s="159"/>
      <c r="AG28" s="159"/>
      <c r="AH28" s="159"/>
      <c r="AI28" s="159"/>
      <c r="AJ28" s="159">
        <v>0</v>
      </c>
      <c r="AK28" s="159"/>
      <c r="AL28" s="159"/>
    </row>
    <row r="29" spans="1:38" s="2" customFormat="1" ht="25.5" customHeight="1">
      <c r="A29" s="6" t="s">
        <v>20</v>
      </c>
      <c r="B29" s="44" t="s">
        <v>67</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0"/>
      <c r="AL29" s="10"/>
    </row>
    <row r="30" spans="1:38" s="2" customFormat="1" ht="31.5" customHeight="1">
      <c r="A30" s="7" t="s">
        <v>5</v>
      </c>
      <c r="B30" s="45" t="s">
        <v>74</v>
      </c>
      <c r="C30" s="13"/>
      <c r="D30" s="13"/>
      <c r="E30" s="13"/>
      <c r="F30" s="13"/>
      <c r="G30" s="13"/>
      <c r="H30" s="13"/>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1:38" s="20" customFormat="1" ht="15.75" customHeight="1">
      <c r="A31" s="18"/>
      <c r="B31" s="47"/>
      <c r="C31" s="17"/>
      <c r="D31" s="17"/>
      <c r="E31" s="17"/>
      <c r="F31" s="34"/>
      <c r="G31" s="22"/>
      <c r="H31" s="22" t="s">
        <v>114</v>
      </c>
      <c r="I31" s="17"/>
      <c r="J31" s="17"/>
      <c r="K31" s="17"/>
      <c r="L31" s="22"/>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38" s="20" customFormat="1" ht="15" hidden="1" customHeight="1">
      <c r="A32" s="18"/>
      <c r="B32" s="47"/>
      <c r="C32" s="161">
        <v>50</v>
      </c>
      <c r="D32" s="161"/>
      <c r="E32" s="161"/>
      <c r="F32" s="161"/>
      <c r="G32" s="161"/>
      <c r="H32" s="161"/>
      <c r="I32" s="17"/>
      <c r="J32" s="17"/>
      <c r="K32" s="17"/>
      <c r="L32" s="17"/>
      <c r="M32" s="17"/>
      <c r="N32" s="17"/>
      <c r="O32" s="17"/>
      <c r="P32" s="17"/>
      <c r="Q32" s="17"/>
      <c r="R32" s="17"/>
      <c r="S32" s="17"/>
      <c r="T32" s="22"/>
      <c r="U32" s="17"/>
      <c r="V32" s="17"/>
      <c r="W32" s="17"/>
      <c r="X32" s="17"/>
      <c r="Y32" s="17"/>
      <c r="Z32" s="17"/>
      <c r="AA32" s="17"/>
      <c r="AB32" s="17"/>
      <c r="AC32" s="22"/>
      <c r="AD32" s="19"/>
      <c r="AE32" s="19"/>
      <c r="AF32" s="19"/>
      <c r="AG32" s="19"/>
      <c r="AH32" s="19"/>
      <c r="AI32" s="19"/>
      <c r="AJ32" s="19"/>
      <c r="AK32" s="19"/>
      <c r="AL32" s="19"/>
    </row>
    <row r="33" spans="1:38" s="2" customFormat="1" ht="25.5">
      <c r="A33" s="7" t="s">
        <v>6</v>
      </c>
      <c r="B33" s="45" t="s">
        <v>71</v>
      </c>
      <c r="C33" s="13"/>
      <c r="D33" s="13"/>
      <c r="E33" s="13"/>
      <c r="F33" s="13"/>
      <c r="G33" s="13"/>
      <c r="H33" s="13"/>
      <c r="I33" s="13"/>
      <c r="J33" s="13"/>
      <c r="K33" s="13"/>
      <c r="L33" s="13"/>
      <c r="M33" s="13"/>
      <c r="N33" s="13"/>
      <c r="O33" s="9"/>
      <c r="P33" s="9"/>
      <c r="Q33" s="9"/>
      <c r="R33" s="9"/>
      <c r="S33" s="9"/>
      <c r="T33" s="9"/>
      <c r="U33" s="9"/>
      <c r="V33" s="9"/>
      <c r="W33" s="9"/>
      <c r="X33" s="9"/>
      <c r="Y33" s="9"/>
      <c r="Z33" s="9"/>
      <c r="AA33" s="9"/>
      <c r="AB33" s="9"/>
      <c r="AC33" s="9"/>
      <c r="AD33" s="9"/>
      <c r="AE33" s="9"/>
      <c r="AF33" s="9"/>
      <c r="AG33" s="9"/>
      <c r="AH33" s="9"/>
      <c r="AI33" s="9"/>
      <c r="AJ33" s="9"/>
      <c r="AK33" s="9"/>
      <c r="AL33" s="9"/>
    </row>
    <row r="34" spans="1:38" s="20" customFormat="1" ht="15" hidden="1" customHeight="1">
      <c r="A34" s="18"/>
      <c r="B34" s="47"/>
      <c r="C34" s="161">
        <v>50</v>
      </c>
      <c r="D34" s="161"/>
      <c r="E34" s="161"/>
      <c r="F34" s="161"/>
      <c r="G34" s="161"/>
      <c r="H34" s="161"/>
      <c r="I34" s="161"/>
      <c r="J34" s="161"/>
      <c r="K34" s="161"/>
      <c r="L34" s="161"/>
      <c r="M34" s="161"/>
      <c r="N34" s="161"/>
      <c r="O34" s="17"/>
      <c r="P34" s="17"/>
      <c r="Q34" s="17"/>
      <c r="R34" s="17"/>
      <c r="S34" s="17"/>
      <c r="T34" s="22"/>
      <c r="U34" s="17"/>
      <c r="V34" s="22"/>
      <c r="W34" s="17"/>
      <c r="X34" s="17"/>
      <c r="Y34" s="17"/>
      <c r="Z34" s="17"/>
      <c r="AA34" s="17"/>
      <c r="AB34" s="17"/>
      <c r="AC34" s="22"/>
      <c r="AD34" s="17"/>
      <c r="AE34" s="17"/>
      <c r="AF34" s="22"/>
      <c r="AG34" s="19"/>
      <c r="AH34" s="19"/>
      <c r="AI34" s="19"/>
      <c r="AJ34" s="19"/>
      <c r="AK34" s="19"/>
      <c r="AL34" s="19"/>
    </row>
    <row r="35" spans="1:38" s="2" customFormat="1" ht="28.5" customHeight="1">
      <c r="A35" s="7" t="s">
        <v>68</v>
      </c>
      <c r="B35" s="45" t="s">
        <v>72</v>
      </c>
      <c r="C35" s="13"/>
      <c r="D35" s="13"/>
      <c r="E35" s="13"/>
      <c r="F35" s="13"/>
      <c r="G35" s="13"/>
      <c r="H35" s="13"/>
      <c r="I35" s="13"/>
      <c r="J35" s="13"/>
      <c r="K35" s="13"/>
      <c r="L35" s="13"/>
      <c r="M35" s="13"/>
      <c r="N35" s="13"/>
      <c r="O35" s="9"/>
      <c r="P35" s="9"/>
      <c r="Q35" s="9"/>
      <c r="R35" s="9"/>
      <c r="S35" s="9"/>
      <c r="T35" s="9"/>
      <c r="U35" s="9"/>
      <c r="V35" s="9"/>
      <c r="W35" s="9"/>
      <c r="X35" s="9"/>
      <c r="Y35" s="9"/>
      <c r="Z35" s="9"/>
      <c r="AA35" s="9"/>
      <c r="AB35" s="9"/>
      <c r="AC35" s="9"/>
      <c r="AD35" s="9"/>
      <c r="AE35" s="9"/>
      <c r="AF35" s="9"/>
      <c r="AG35" s="9"/>
      <c r="AH35" s="9"/>
      <c r="AI35" s="9"/>
      <c r="AJ35" s="9"/>
      <c r="AK35" s="9"/>
      <c r="AL35" s="9"/>
    </row>
    <row r="36" spans="1:38" s="20" customFormat="1" ht="15" hidden="1" customHeight="1">
      <c r="A36" s="18"/>
      <c r="B36" s="47"/>
      <c r="C36" s="161">
        <v>300</v>
      </c>
      <c r="D36" s="161"/>
      <c r="E36" s="161"/>
      <c r="F36" s="161"/>
      <c r="G36" s="161"/>
      <c r="H36" s="161"/>
      <c r="I36" s="161"/>
      <c r="J36" s="161"/>
      <c r="K36" s="161"/>
      <c r="L36" s="161"/>
      <c r="M36" s="161"/>
      <c r="N36" s="161"/>
      <c r="O36" s="17"/>
      <c r="P36" s="17"/>
      <c r="Q36" s="17"/>
      <c r="R36" s="17"/>
      <c r="S36" s="17"/>
      <c r="T36" s="22"/>
      <c r="U36" s="17"/>
      <c r="V36" s="17"/>
      <c r="W36" s="17"/>
      <c r="X36" s="17"/>
      <c r="Y36" s="17"/>
      <c r="Z36" s="17"/>
      <c r="AA36" s="17"/>
      <c r="AB36" s="17"/>
      <c r="AC36" s="22"/>
      <c r="AD36" s="19"/>
      <c r="AE36" s="19"/>
      <c r="AF36" s="19"/>
      <c r="AG36" s="19"/>
      <c r="AH36" s="19"/>
      <c r="AI36" s="19"/>
      <c r="AJ36" s="19"/>
      <c r="AK36" s="19"/>
      <c r="AL36" s="19"/>
    </row>
    <row r="37" spans="1:38" s="2" customFormat="1" ht="37.5" customHeight="1">
      <c r="A37" s="7" t="s">
        <v>69</v>
      </c>
      <c r="B37" s="45" t="s">
        <v>73</v>
      </c>
      <c r="C37" s="9"/>
      <c r="D37" s="9"/>
      <c r="E37" s="9"/>
      <c r="F37" s="9"/>
      <c r="G37" s="9"/>
      <c r="H37" s="9"/>
      <c r="I37" s="13"/>
      <c r="J37" s="13"/>
      <c r="K37" s="13"/>
      <c r="L37" s="13"/>
      <c r="M37" s="13"/>
      <c r="N37" s="13"/>
      <c r="O37" s="13"/>
      <c r="P37" s="13"/>
      <c r="Q37" s="9"/>
      <c r="R37" s="9"/>
      <c r="S37" s="9"/>
      <c r="T37" s="9"/>
      <c r="U37" s="9"/>
      <c r="V37" s="9"/>
      <c r="W37" s="9"/>
      <c r="X37" s="9"/>
      <c r="Y37" s="9"/>
      <c r="Z37" s="9"/>
      <c r="AA37" s="9"/>
      <c r="AB37" s="9"/>
      <c r="AC37" s="9"/>
      <c r="AD37" s="9"/>
      <c r="AE37" s="9"/>
      <c r="AF37" s="9"/>
      <c r="AG37" s="9"/>
      <c r="AH37" s="9"/>
      <c r="AI37" s="9"/>
      <c r="AJ37" s="9"/>
      <c r="AK37" s="9"/>
      <c r="AL37" s="9"/>
    </row>
    <row r="38" spans="1:38" s="20" customFormat="1" ht="15.75" customHeight="1">
      <c r="A38" s="18"/>
      <c r="B38" s="47"/>
      <c r="C38" s="17"/>
      <c r="D38" s="17"/>
      <c r="E38" s="17"/>
      <c r="F38" s="34"/>
      <c r="G38" s="22"/>
      <c r="H38" s="22"/>
      <c r="I38" s="17"/>
      <c r="J38" s="17"/>
      <c r="K38" s="17"/>
      <c r="L38" s="22"/>
      <c r="M38" s="19"/>
      <c r="N38" s="19"/>
      <c r="O38" s="19"/>
      <c r="P38" s="19"/>
      <c r="Q38" s="22" t="s">
        <v>115</v>
      </c>
      <c r="R38" s="19"/>
      <c r="S38" s="19"/>
      <c r="T38" s="19"/>
      <c r="U38" s="19"/>
      <c r="V38" s="19"/>
      <c r="W38" s="19"/>
      <c r="X38" s="19"/>
      <c r="Y38" s="19"/>
      <c r="Z38" s="19"/>
      <c r="AA38" s="19"/>
      <c r="AB38" s="19"/>
      <c r="AC38" s="19"/>
      <c r="AD38" s="19"/>
      <c r="AE38" s="19"/>
      <c r="AF38" s="19"/>
      <c r="AG38" s="19"/>
      <c r="AH38" s="19"/>
      <c r="AI38" s="19"/>
      <c r="AJ38" s="19"/>
      <c r="AK38" s="19"/>
      <c r="AL38" s="19"/>
    </row>
    <row r="39" spans="1:38" s="20" customFormat="1" ht="15" hidden="1" customHeight="1">
      <c r="A39" s="18"/>
      <c r="B39" s="47"/>
      <c r="C39" s="19"/>
      <c r="D39" s="19"/>
      <c r="E39" s="19"/>
      <c r="F39" s="19"/>
      <c r="G39" s="19"/>
      <c r="H39" s="19"/>
      <c r="I39" s="161">
        <v>600</v>
      </c>
      <c r="J39" s="161"/>
      <c r="K39" s="161"/>
      <c r="L39" s="161"/>
      <c r="M39" s="161"/>
      <c r="N39" s="161"/>
      <c r="O39" s="161"/>
      <c r="P39" s="161"/>
      <c r="Q39" s="17"/>
      <c r="R39" s="17"/>
      <c r="S39" s="17"/>
      <c r="T39" s="22"/>
      <c r="U39" s="17"/>
      <c r="V39" s="22"/>
      <c r="W39" s="17"/>
      <c r="X39" s="17"/>
      <c r="Y39" s="17"/>
      <c r="Z39" s="17"/>
      <c r="AA39" s="17"/>
      <c r="AB39" s="17"/>
      <c r="AC39" s="22"/>
      <c r="AD39" s="17"/>
      <c r="AE39" s="17"/>
      <c r="AF39" s="22"/>
      <c r="AG39" s="19"/>
      <c r="AH39" s="19"/>
      <c r="AI39" s="19"/>
      <c r="AJ39" s="19"/>
      <c r="AK39" s="19"/>
      <c r="AL39" s="19"/>
    </row>
    <row r="40" spans="1:38" s="2" customFormat="1" ht="28.5" customHeight="1">
      <c r="A40" s="7" t="s">
        <v>70</v>
      </c>
      <c r="B40" s="45" t="s">
        <v>75</v>
      </c>
      <c r="C40" s="9"/>
      <c r="D40" s="9"/>
      <c r="E40" s="9"/>
      <c r="F40" s="9"/>
      <c r="G40" s="9"/>
      <c r="H40" s="9"/>
      <c r="I40" s="9"/>
      <c r="J40" s="9"/>
      <c r="K40" s="9"/>
      <c r="L40" s="9"/>
      <c r="M40" s="9"/>
      <c r="N40" s="13"/>
      <c r="O40" s="13"/>
      <c r="P40" s="13"/>
      <c r="Q40" s="13"/>
      <c r="R40" s="13"/>
      <c r="S40" s="13"/>
      <c r="T40" s="13"/>
      <c r="U40" s="13"/>
      <c r="V40" s="13"/>
      <c r="W40" s="13"/>
      <c r="X40" s="13"/>
      <c r="Y40" s="13"/>
      <c r="Z40" s="13"/>
      <c r="AA40" s="13"/>
      <c r="AB40" s="13"/>
      <c r="AC40" s="13"/>
      <c r="AD40" s="13"/>
      <c r="AE40" s="13"/>
      <c r="AF40" s="13"/>
      <c r="AG40" s="13"/>
      <c r="AH40" s="13"/>
      <c r="AI40" s="13"/>
      <c r="AJ40" s="13"/>
      <c r="AK40" s="9"/>
      <c r="AL40" s="9"/>
    </row>
    <row r="41" spans="1:38" s="20" customFormat="1" ht="15.75" customHeight="1">
      <c r="A41" s="18"/>
      <c r="B41" s="47"/>
      <c r="C41" s="17"/>
      <c r="D41" s="17"/>
      <c r="E41" s="17"/>
      <c r="F41" s="34"/>
      <c r="G41" s="22"/>
      <c r="H41" s="22"/>
      <c r="I41" s="17"/>
      <c r="J41" s="17"/>
      <c r="K41" s="17"/>
      <c r="L41" s="22"/>
      <c r="M41" s="19"/>
      <c r="N41" s="19"/>
      <c r="O41" s="19"/>
      <c r="P41" s="19"/>
      <c r="Q41" s="19"/>
      <c r="R41" s="19"/>
      <c r="S41" s="19"/>
      <c r="T41" s="19"/>
      <c r="U41" s="19"/>
      <c r="V41" s="19"/>
      <c r="W41" s="19"/>
      <c r="X41" s="19"/>
      <c r="Y41" s="19"/>
      <c r="Z41" s="19"/>
      <c r="AA41" s="22" t="s">
        <v>116</v>
      </c>
      <c r="AB41" s="19"/>
      <c r="AC41" s="19"/>
      <c r="AD41" s="19"/>
      <c r="AE41" s="19"/>
      <c r="AF41" s="19"/>
      <c r="AG41" s="19"/>
      <c r="AH41" s="19"/>
      <c r="AI41" s="19"/>
      <c r="AJ41" s="22" t="s">
        <v>117</v>
      </c>
      <c r="AK41" s="19"/>
      <c r="AL41" s="19"/>
    </row>
    <row r="42" spans="1:38" s="20" customFormat="1" ht="15" hidden="1" customHeight="1" thickBot="1">
      <c r="A42" s="18"/>
      <c r="B42" s="47"/>
      <c r="C42" s="19"/>
      <c r="D42" s="19"/>
      <c r="E42" s="19"/>
      <c r="F42" s="19"/>
      <c r="G42" s="19"/>
      <c r="H42" s="19"/>
      <c r="I42" s="17"/>
      <c r="J42" s="17"/>
      <c r="K42" s="17"/>
      <c r="L42" s="17"/>
      <c r="M42" s="17"/>
      <c r="N42" s="160">
        <v>300</v>
      </c>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9"/>
      <c r="AL42" s="19"/>
    </row>
    <row r="43" spans="1:38" s="20" customFormat="1" ht="15" hidden="1" customHeight="1" thickBot="1">
      <c r="A43" s="18"/>
      <c r="B43" s="31" t="s">
        <v>156</v>
      </c>
      <c r="C43" s="159">
        <f>ROUND((50+50/12*9+300/12*9+400),-1)</f>
        <v>710</v>
      </c>
      <c r="D43" s="159"/>
      <c r="E43" s="159"/>
      <c r="F43" s="159"/>
      <c r="G43" s="159"/>
      <c r="H43" s="159"/>
      <c r="I43" s="159"/>
      <c r="J43" s="159"/>
      <c r="K43" s="159"/>
      <c r="L43" s="159">
        <f>ROUND((50/12*3+300/12*3+200+300/23*10),-1)</f>
        <v>420</v>
      </c>
      <c r="M43" s="159"/>
      <c r="N43" s="159"/>
      <c r="O43" s="159"/>
      <c r="P43" s="159"/>
      <c r="Q43" s="159"/>
      <c r="R43" s="159"/>
      <c r="S43" s="159"/>
      <c r="T43" s="159"/>
      <c r="U43" s="159"/>
      <c r="V43" s="159"/>
      <c r="W43" s="159"/>
      <c r="X43" s="168">
        <f>ROUND((300/23*12),-1)-20</f>
        <v>140</v>
      </c>
      <c r="Y43" s="168"/>
      <c r="Z43" s="168"/>
      <c r="AA43" s="168"/>
      <c r="AB43" s="168"/>
      <c r="AC43" s="168"/>
      <c r="AD43" s="168"/>
      <c r="AE43" s="168"/>
      <c r="AF43" s="168"/>
      <c r="AG43" s="168"/>
      <c r="AH43" s="168"/>
      <c r="AI43" s="168"/>
      <c r="AJ43" s="159">
        <f>ROUND((300/23*1),-1)+20</f>
        <v>30</v>
      </c>
      <c r="AK43" s="159"/>
      <c r="AL43" s="159"/>
    </row>
    <row r="44" spans="1:38" s="2" customFormat="1" ht="25.5" customHeight="1">
      <c r="A44" s="6" t="s">
        <v>21</v>
      </c>
      <c r="B44" s="44" t="s">
        <v>76</v>
      </c>
      <c r="C44" s="1"/>
      <c r="D44" s="10"/>
      <c r="E44" s="10"/>
      <c r="F44" s="10"/>
      <c r="G44" s="10"/>
      <c r="H44" s="10"/>
      <c r="I44" s="10"/>
      <c r="J44" s="10"/>
      <c r="K44" s="10"/>
      <c r="L44" s="10"/>
      <c r="M44" s="10"/>
      <c r="N44" s="9"/>
      <c r="O44" s="12"/>
      <c r="P44" s="12"/>
      <c r="Q44" s="12"/>
      <c r="R44" s="12"/>
      <c r="S44" s="12"/>
      <c r="T44" s="12"/>
      <c r="U44" s="12"/>
      <c r="V44" s="12"/>
      <c r="W44" s="12"/>
      <c r="X44" s="12"/>
      <c r="Y44" s="12"/>
      <c r="Z44" s="12"/>
      <c r="AA44" s="12"/>
      <c r="AB44" s="12"/>
      <c r="AC44" s="12"/>
      <c r="AD44" s="12"/>
      <c r="AE44" s="12"/>
      <c r="AF44" s="12"/>
      <c r="AG44" s="12"/>
      <c r="AH44" s="12"/>
      <c r="AI44" s="12"/>
      <c r="AJ44" s="12"/>
      <c r="AK44" s="12"/>
      <c r="AL44" s="9"/>
    </row>
    <row r="45" spans="1:38" s="2" customFormat="1" ht="32.25" customHeight="1">
      <c r="A45" s="7" t="s">
        <v>7</v>
      </c>
      <c r="B45" s="45" t="s">
        <v>77</v>
      </c>
      <c r="C45" s="9"/>
      <c r="D45" s="9"/>
      <c r="E45" s="9"/>
      <c r="F45" s="9"/>
      <c r="G45" s="9"/>
      <c r="H45" s="9"/>
      <c r="I45" s="9"/>
      <c r="J45" s="9"/>
      <c r="K45" s="9"/>
      <c r="L45" s="9"/>
      <c r="M45" s="9"/>
      <c r="N45" s="9"/>
      <c r="O45" s="13"/>
      <c r="P45" s="13"/>
      <c r="Q45" s="13"/>
      <c r="R45" s="13"/>
      <c r="S45" s="13"/>
      <c r="T45" s="13"/>
      <c r="U45" s="13"/>
      <c r="V45" s="13"/>
      <c r="W45" s="13"/>
      <c r="X45" s="13"/>
      <c r="Y45" s="13"/>
      <c r="Z45" s="13"/>
      <c r="AA45" s="13"/>
      <c r="AB45" s="13"/>
      <c r="AC45" s="13"/>
      <c r="AD45" s="13"/>
      <c r="AE45" s="13"/>
      <c r="AF45" s="13"/>
      <c r="AG45" s="13"/>
      <c r="AH45" s="13"/>
      <c r="AI45" s="13"/>
      <c r="AJ45" s="13"/>
      <c r="AK45" s="13"/>
      <c r="AL45" s="9"/>
    </row>
    <row r="46" spans="1:38" s="20" customFormat="1" ht="15.75" customHeight="1">
      <c r="A46" s="18"/>
      <c r="B46" s="47"/>
      <c r="C46" s="17"/>
      <c r="D46" s="17"/>
      <c r="E46" s="17"/>
      <c r="F46" s="34"/>
      <c r="G46" s="22"/>
      <c r="H46" s="22"/>
      <c r="I46" s="17"/>
      <c r="J46" s="17"/>
      <c r="K46" s="17"/>
      <c r="L46" s="22"/>
      <c r="M46" s="19"/>
      <c r="N46" s="19"/>
      <c r="O46" s="19"/>
      <c r="P46" s="19"/>
      <c r="Q46" s="19"/>
      <c r="R46" s="19"/>
      <c r="S46" s="19"/>
      <c r="T46" s="19"/>
      <c r="U46" s="19"/>
      <c r="V46" s="22" t="s">
        <v>118</v>
      </c>
      <c r="W46" s="19"/>
      <c r="X46" s="19"/>
      <c r="Y46" s="19"/>
      <c r="Z46" s="19"/>
      <c r="AA46" s="19"/>
      <c r="AB46" s="19"/>
      <c r="AC46" s="19"/>
      <c r="AD46" s="19"/>
      <c r="AE46" s="19"/>
      <c r="AF46" s="19"/>
      <c r="AG46" s="19"/>
      <c r="AH46" s="19"/>
      <c r="AI46" s="19"/>
      <c r="AJ46" s="19"/>
      <c r="AK46" s="22" t="s">
        <v>119</v>
      </c>
      <c r="AL46" s="19"/>
    </row>
    <row r="47" spans="1:38" s="2" customFormat="1" ht="15" hidden="1" customHeight="1">
      <c r="A47" s="7"/>
      <c r="B47" s="45"/>
      <c r="C47" s="9"/>
      <c r="D47" s="9"/>
      <c r="E47" s="9"/>
      <c r="F47" s="9"/>
      <c r="G47" s="9"/>
      <c r="H47" s="9"/>
      <c r="I47" s="9"/>
      <c r="J47" s="9"/>
      <c r="K47" s="9"/>
      <c r="L47" s="9"/>
      <c r="M47" s="9"/>
      <c r="N47" s="17"/>
      <c r="O47" s="160">
        <v>50</v>
      </c>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row>
    <row r="48" spans="1:38" s="2" customFormat="1" ht="39.75" customHeight="1">
      <c r="A48" s="7" t="s">
        <v>8</v>
      </c>
      <c r="B48" s="45" t="s">
        <v>78</v>
      </c>
      <c r="C48" s="9"/>
      <c r="D48" s="9"/>
      <c r="E48" s="9"/>
      <c r="F48" s="9"/>
      <c r="G48" s="9"/>
      <c r="H48" s="9"/>
      <c r="I48" s="9"/>
      <c r="J48" s="9"/>
      <c r="K48" s="9"/>
      <c r="L48" s="9"/>
      <c r="M48" s="9"/>
      <c r="N48" s="9"/>
      <c r="O48" s="13"/>
      <c r="P48" s="13"/>
      <c r="Q48" s="13"/>
      <c r="R48" s="13"/>
      <c r="S48" s="13"/>
      <c r="T48" s="13"/>
      <c r="U48" s="13"/>
      <c r="V48" s="13"/>
      <c r="W48" s="13"/>
      <c r="X48" s="13"/>
      <c r="Y48" s="13"/>
      <c r="Z48" s="13"/>
      <c r="AA48" s="13"/>
      <c r="AB48" s="13"/>
      <c r="AC48" s="13"/>
      <c r="AD48" s="13"/>
      <c r="AE48" s="13"/>
      <c r="AF48" s="13"/>
      <c r="AG48" s="13"/>
      <c r="AH48" s="13"/>
      <c r="AI48" s="13"/>
      <c r="AJ48" s="13"/>
      <c r="AK48" s="13"/>
      <c r="AL48" s="9"/>
    </row>
    <row r="49" spans="1:38" s="20" customFormat="1" ht="12.75" customHeight="1">
      <c r="A49" s="18"/>
      <c r="B49" s="47"/>
      <c r="C49" s="17"/>
      <c r="D49" s="17"/>
      <c r="E49" s="17"/>
      <c r="F49" s="34"/>
      <c r="G49" s="22"/>
      <c r="H49" s="22"/>
      <c r="I49" s="17"/>
      <c r="J49" s="17"/>
      <c r="K49" s="17"/>
      <c r="L49" s="22"/>
      <c r="M49" s="19"/>
      <c r="N49" s="19"/>
      <c r="O49" s="19"/>
      <c r="P49" s="19"/>
      <c r="Q49" s="22"/>
      <c r="R49" s="19"/>
      <c r="S49" s="19"/>
      <c r="T49" s="19"/>
      <c r="U49" s="19"/>
      <c r="V49" s="19"/>
      <c r="W49" s="19"/>
      <c r="X49" s="19"/>
      <c r="Y49" s="34" t="s">
        <v>120</v>
      </c>
      <c r="Z49" s="22" t="s">
        <v>121</v>
      </c>
      <c r="AA49" s="19"/>
      <c r="AB49" s="19"/>
      <c r="AC49" s="19"/>
      <c r="AD49" s="19"/>
      <c r="AE49" s="19"/>
      <c r="AF49" s="19"/>
      <c r="AG49" s="19"/>
      <c r="AH49" s="19"/>
      <c r="AI49" s="19"/>
      <c r="AJ49" s="19"/>
      <c r="AK49" s="34" t="s">
        <v>122</v>
      </c>
      <c r="AL49" s="22"/>
    </row>
    <row r="50" spans="1:38" s="20" customFormat="1" ht="15" hidden="1" customHeight="1">
      <c r="A50" s="18"/>
      <c r="B50" s="47"/>
      <c r="C50" s="19"/>
      <c r="D50" s="19"/>
      <c r="E50" s="19"/>
      <c r="F50" s="19"/>
      <c r="G50" s="19"/>
      <c r="H50" s="19"/>
      <c r="I50" s="19"/>
      <c r="J50" s="19"/>
      <c r="K50" s="19"/>
      <c r="L50" s="19"/>
      <c r="M50" s="19"/>
      <c r="N50" s="19"/>
      <c r="O50" s="161">
        <v>170</v>
      </c>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row>
    <row r="51" spans="1:38" s="2" customFormat="1" ht="52.5" customHeight="1">
      <c r="A51" s="7" t="s">
        <v>9</v>
      </c>
      <c r="B51" s="45" t="s">
        <v>79</v>
      </c>
      <c r="C51" s="9"/>
      <c r="D51" s="9"/>
      <c r="E51" s="9"/>
      <c r="F51" s="9"/>
      <c r="G51" s="9"/>
      <c r="H51" s="9"/>
      <c r="I51" s="9"/>
      <c r="J51" s="9"/>
      <c r="K51" s="9"/>
      <c r="L51" s="9"/>
      <c r="M51" s="9"/>
      <c r="N51" s="9"/>
      <c r="O51" s="9"/>
      <c r="P51" s="9"/>
      <c r="Q51" s="9"/>
      <c r="R51" s="9"/>
      <c r="S51" s="9"/>
      <c r="T51" s="9"/>
      <c r="U51" s="9"/>
      <c r="V51" s="9"/>
      <c r="W51" s="9"/>
      <c r="X51" s="9"/>
      <c r="Y51" s="9"/>
      <c r="Z51" s="9"/>
      <c r="AA51" s="13"/>
      <c r="AB51" s="13"/>
      <c r="AC51" s="13"/>
      <c r="AD51" s="13"/>
      <c r="AE51" s="13"/>
      <c r="AF51" s="13"/>
      <c r="AG51" s="13"/>
      <c r="AH51" s="13"/>
      <c r="AI51" s="13"/>
      <c r="AJ51" s="13"/>
      <c r="AK51" s="13"/>
      <c r="AL51" s="9"/>
    </row>
    <row r="52" spans="1:38" s="20" customFormat="1" ht="15.75" customHeight="1">
      <c r="A52" s="18"/>
      <c r="B52" s="47"/>
      <c r="C52" s="17"/>
      <c r="D52" s="17"/>
      <c r="E52" s="17"/>
      <c r="F52" s="34"/>
      <c r="G52" s="22"/>
      <c r="H52" s="22"/>
      <c r="I52" s="17"/>
      <c r="J52" s="17"/>
      <c r="K52" s="17"/>
      <c r="L52" s="22"/>
      <c r="M52" s="19"/>
      <c r="N52" s="19"/>
      <c r="O52" s="19"/>
      <c r="P52" s="19"/>
      <c r="Q52" s="22"/>
      <c r="R52" s="19"/>
      <c r="S52" s="19"/>
      <c r="T52" s="19"/>
      <c r="U52" s="19"/>
      <c r="V52" s="19"/>
      <c r="W52" s="19"/>
      <c r="X52" s="19"/>
      <c r="Y52" s="19"/>
      <c r="Z52" s="19"/>
      <c r="AA52" s="19"/>
      <c r="AB52" s="19"/>
      <c r="AC52" s="19"/>
      <c r="AD52" s="19"/>
      <c r="AE52" s="19"/>
      <c r="AF52" s="19"/>
      <c r="AG52" s="19"/>
      <c r="AH52" s="19"/>
      <c r="AI52" s="19"/>
      <c r="AJ52" s="19"/>
      <c r="AK52" s="22" t="s">
        <v>123</v>
      </c>
      <c r="AL52" s="19"/>
    </row>
    <row r="53" spans="1:38" s="20" customFormat="1" ht="15" hidden="1" customHeight="1" thickBot="1">
      <c r="A53" s="18"/>
      <c r="B53" s="47"/>
      <c r="C53" s="19"/>
      <c r="D53" s="19"/>
      <c r="E53" s="19"/>
      <c r="F53" s="19"/>
      <c r="G53" s="19"/>
      <c r="H53" s="19"/>
      <c r="I53" s="17"/>
      <c r="J53" s="17"/>
      <c r="K53" s="17"/>
      <c r="L53" s="17"/>
      <c r="M53" s="17"/>
      <c r="N53" s="17"/>
      <c r="O53" s="17"/>
      <c r="P53" s="17"/>
      <c r="Q53" s="17"/>
      <c r="R53" s="17"/>
      <c r="S53" s="17"/>
      <c r="T53" s="17"/>
      <c r="U53" s="17"/>
      <c r="V53" s="17"/>
      <c r="W53" s="17"/>
      <c r="X53" s="17"/>
      <c r="Y53" s="17"/>
      <c r="Z53" s="17"/>
      <c r="AA53" s="160">
        <v>50</v>
      </c>
      <c r="AB53" s="160"/>
      <c r="AC53" s="160"/>
      <c r="AD53" s="160"/>
      <c r="AE53" s="160"/>
      <c r="AF53" s="160"/>
      <c r="AG53" s="160"/>
      <c r="AH53" s="160"/>
      <c r="AI53" s="160"/>
      <c r="AJ53" s="160"/>
      <c r="AK53" s="160"/>
      <c r="AL53" s="160"/>
    </row>
    <row r="54" spans="1:38" s="20" customFormat="1" ht="15" hidden="1" customHeight="1" thickBot="1">
      <c r="A54" s="18"/>
      <c r="B54" s="31" t="s">
        <v>156</v>
      </c>
      <c r="C54" s="159">
        <v>0</v>
      </c>
      <c r="D54" s="159"/>
      <c r="E54" s="159"/>
      <c r="F54" s="159"/>
      <c r="G54" s="159"/>
      <c r="H54" s="159"/>
      <c r="I54" s="159"/>
      <c r="J54" s="159"/>
      <c r="K54" s="159"/>
      <c r="L54" s="173">
        <f>ROUND((50/24*9+170/24*9),-1)</f>
        <v>80</v>
      </c>
      <c r="M54" s="173"/>
      <c r="N54" s="173"/>
      <c r="O54" s="173"/>
      <c r="P54" s="173"/>
      <c r="Q54" s="173"/>
      <c r="R54" s="173"/>
      <c r="S54" s="173"/>
      <c r="T54" s="173"/>
      <c r="U54" s="173"/>
      <c r="V54" s="173"/>
      <c r="W54" s="173"/>
      <c r="X54" s="168">
        <f>ROUND((50/24*12+170/24*12+50/12*9),-1)</f>
        <v>150</v>
      </c>
      <c r="Y54" s="168"/>
      <c r="Z54" s="168"/>
      <c r="AA54" s="168"/>
      <c r="AB54" s="168"/>
      <c r="AC54" s="168"/>
      <c r="AD54" s="168"/>
      <c r="AE54" s="168"/>
      <c r="AF54" s="168"/>
      <c r="AG54" s="168"/>
      <c r="AH54" s="168"/>
      <c r="AI54" s="168"/>
      <c r="AJ54" s="173">
        <f>ROUND((50/24*3+170/24*3+50/12*3),-1)</f>
        <v>40</v>
      </c>
      <c r="AK54" s="173"/>
      <c r="AL54" s="173"/>
    </row>
    <row r="55" spans="1:38" ht="12.75" hidden="1" customHeight="1">
      <c r="A55" s="4"/>
      <c r="B55" s="41" t="s">
        <v>24</v>
      </c>
      <c r="C55" s="146">
        <v>1</v>
      </c>
      <c r="D55" s="148">
        <v>2</v>
      </c>
      <c r="E55" s="148">
        <v>3</v>
      </c>
      <c r="F55" s="148">
        <v>4</v>
      </c>
      <c r="G55" s="148">
        <v>5</v>
      </c>
      <c r="H55" s="148">
        <v>6</v>
      </c>
      <c r="I55" s="148">
        <v>7</v>
      </c>
      <c r="J55" s="148">
        <v>8</v>
      </c>
      <c r="K55" s="148">
        <v>9</v>
      </c>
      <c r="L55" s="148">
        <v>10</v>
      </c>
      <c r="M55" s="148">
        <v>11</v>
      </c>
      <c r="N55" s="148">
        <v>12</v>
      </c>
      <c r="O55" s="148">
        <v>13</v>
      </c>
      <c r="P55" s="148">
        <v>14</v>
      </c>
      <c r="Q55" s="148">
        <v>15</v>
      </c>
      <c r="R55" s="148">
        <v>16</v>
      </c>
      <c r="S55" s="148">
        <v>17</v>
      </c>
      <c r="T55" s="148">
        <v>18</v>
      </c>
      <c r="U55" s="148">
        <v>19</v>
      </c>
      <c r="V55" s="148">
        <v>20</v>
      </c>
      <c r="W55" s="148">
        <v>21</v>
      </c>
      <c r="X55" s="148">
        <v>22</v>
      </c>
      <c r="Y55" s="148">
        <v>23</v>
      </c>
      <c r="Z55" s="148">
        <v>24</v>
      </c>
      <c r="AA55" s="148">
        <v>25</v>
      </c>
      <c r="AB55" s="148">
        <v>26</v>
      </c>
      <c r="AC55" s="148">
        <v>27</v>
      </c>
      <c r="AD55" s="148">
        <v>28</v>
      </c>
      <c r="AE55" s="148">
        <v>29</v>
      </c>
      <c r="AF55" s="148">
        <v>30</v>
      </c>
      <c r="AG55" s="148">
        <v>31</v>
      </c>
      <c r="AH55" s="148">
        <v>32</v>
      </c>
      <c r="AI55" s="148">
        <v>33</v>
      </c>
      <c r="AJ55" s="148">
        <v>34</v>
      </c>
      <c r="AK55" s="148">
        <v>35</v>
      </c>
      <c r="AL55" s="146">
        <v>36</v>
      </c>
    </row>
    <row r="56" spans="1:38" s="2" customFormat="1" ht="25.5" hidden="1" customHeight="1">
      <c r="A56" s="5" t="s">
        <v>25</v>
      </c>
      <c r="B56" s="42"/>
      <c r="C56" s="147"/>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7"/>
    </row>
    <row r="57" spans="1:38" s="2" customFormat="1" ht="25.5" hidden="1" customHeight="1">
      <c r="A57" s="5"/>
      <c r="B57" s="43"/>
      <c r="C57" s="52" t="s">
        <v>30</v>
      </c>
      <c r="D57" s="26" t="s">
        <v>32</v>
      </c>
      <c r="E57" s="26" t="s">
        <v>31</v>
      </c>
      <c r="F57" s="26" t="s">
        <v>31</v>
      </c>
      <c r="G57" s="26" t="s">
        <v>30</v>
      </c>
      <c r="H57" s="26" t="s">
        <v>33</v>
      </c>
      <c r="I57" s="26" t="s">
        <v>34</v>
      </c>
      <c r="J57" s="26" t="s">
        <v>35</v>
      </c>
      <c r="K57" s="26" t="s">
        <v>36</v>
      </c>
      <c r="L57" s="26" t="s">
        <v>38</v>
      </c>
      <c r="M57" s="26" t="s">
        <v>37</v>
      </c>
      <c r="N57" s="26" t="s">
        <v>39</v>
      </c>
      <c r="O57" s="26" t="s">
        <v>40</v>
      </c>
      <c r="P57" s="26" t="s">
        <v>39</v>
      </c>
      <c r="Q57" s="26" t="s">
        <v>38</v>
      </c>
      <c r="R57" s="26" t="s">
        <v>38</v>
      </c>
      <c r="S57" s="26" t="s">
        <v>40</v>
      </c>
      <c r="T57" s="26" t="s">
        <v>43</v>
      </c>
      <c r="U57" s="26" t="s">
        <v>44</v>
      </c>
      <c r="V57" s="26" t="s">
        <v>45</v>
      </c>
      <c r="W57" s="26" t="s">
        <v>46</v>
      </c>
      <c r="X57" s="26" t="s">
        <v>42</v>
      </c>
      <c r="Y57" s="26" t="s">
        <v>47</v>
      </c>
      <c r="Z57" s="26" t="s">
        <v>48</v>
      </c>
      <c r="AA57" s="26" t="s">
        <v>41</v>
      </c>
      <c r="AB57" s="26" t="s">
        <v>48</v>
      </c>
      <c r="AC57" s="26" t="s">
        <v>42</v>
      </c>
      <c r="AD57" s="26" t="s">
        <v>42</v>
      </c>
      <c r="AE57" s="26" t="s">
        <v>41</v>
      </c>
      <c r="AF57" s="26" t="s">
        <v>49</v>
      </c>
      <c r="AG57" s="26" t="s">
        <v>50</v>
      </c>
      <c r="AH57" s="26" t="s">
        <v>51</v>
      </c>
      <c r="AI57" s="26" t="s">
        <v>52</v>
      </c>
      <c r="AJ57" s="26" t="s">
        <v>53</v>
      </c>
      <c r="AK57" s="26" t="s">
        <v>54</v>
      </c>
      <c r="AL57" s="52" t="s">
        <v>55</v>
      </c>
    </row>
    <row r="58" spans="1:38" s="2" customFormat="1" ht="25.5" customHeight="1">
      <c r="A58" s="6" t="s">
        <v>22</v>
      </c>
      <c r="B58" s="44" t="s">
        <v>80</v>
      </c>
      <c r="C58" s="1"/>
      <c r="D58" s="10"/>
      <c r="E58" s="9"/>
      <c r="F58" s="9"/>
      <c r="G58" s="9"/>
      <c r="H58" s="9"/>
      <c r="I58" s="9"/>
      <c r="J58" s="9"/>
      <c r="K58" s="9"/>
      <c r="L58" s="9"/>
      <c r="M58" s="9"/>
      <c r="N58" s="9"/>
      <c r="O58" s="9"/>
      <c r="P58" s="9"/>
      <c r="Q58" s="9"/>
      <c r="R58" s="9"/>
      <c r="S58" s="9"/>
      <c r="T58" s="9"/>
      <c r="U58" s="12"/>
      <c r="V58" s="12"/>
      <c r="W58" s="12"/>
      <c r="X58" s="12"/>
      <c r="Y58" s="12"/>
      <c r="Z58" s="12"/>
      <c r="AA58" s="12"/>
      <c r="AB58" s="12"/>
      <c r="AC58" s="12"/>
      <c r="AD58" s="12"/>
      <c r="AE58" s="12"/>
      <c r="AF58" s="12"/>
      <c r="AG58" s="12"/>
      <c r="AH58" s="12"/>
      <c r="AI58" s="12"/>
      <c r="AJ58" s="12"/>
      <c r="AK58" s="12"/>
      <c r="AL58" s="9"/>
    </row>
    <row r="59" spans="1:38" s="2" customFormat="1" ht="40.5" customHeight="1">
      <c r="A59" s="7" t="s">
        <v>10</v>
      </c>
      <c r="B59" s="45" t="s">
        <v>81</v>
      </c>
      <c r="C59" s="9"/>
      <c r="D59" s="9"/>
      <c r="E59" s="9"/>
      <c r="F59" s="9"/>
      <c r="G59" s="9"/>
      <c r="H59" s="9"/>
      <c r="I59" s="9"/>
      <c r="J59" s="9"/>
      <c r="K59" s="9"/>
      <c r="L59" s="14"/>
      <c r="M59" s="14"/>
      <c r="N59" s="14"/>
      <c r="O59" s="14"/>
      <c r="P59" s="14"/>
      <c r="Q59" s="14"/>
      <c r="R59" s="14"/>
      <c r="S59" s="14"/>
      <c r="T59" s="14"/>
      <c r="U59" s="13"/>
      <c r="V59" s="13"/>
      <c r="W59" s="13"/>
      <c r="X59" s="13"/>
      <c r="Y59" s="13"/>
      <c r="Z59" s="13"/>
      <c r="AA59" s="13"/>
      <c r="AB59" s="9"/>
      <c r="AC59" s="14"/>
      <c r="AD59" s="14"/>
      <c r="AE59" s="14"/>
      <c r="AF59" s="14"/>
      <c r="AG59" s="14"/>
      <c r="AH59" s="14"/>
      <c r="AI59" s="14"/>
      <c r="AJ59" s="14"/>
      <c r="AK59" s="14"/>
      <c r="AL59" s="14"/>
    </row>
    <row r="60" spans="1:38" s="20" customFormat="1" ht="15.75" customHeight="1">
      <c r="A60" s="18"/>
      <c r="B60" s="47"/>
      <c r="C60" s="17"/>
      <c r="D60" s="17"/>
      <c r="E60" s="17"/>
      <c r="F60" s="34"/>
      <c r="G60" s="22"/>
      <c r="H60" s="22"/>
      <c r="I60" s="17"/>
      <c r="J60" s="17"/>
      <c r="K60" s="17"/>
      <c r="L60" s="22"/>
      <c r="M60" s="19"/>
      <c r="N60" s="19"/>
      <c r="O60" s="19"/>
      <c r="P60" s="19"/>
      <c r="Q60" s="19"/>
      <c r="R60" s="19"/>
      <c r="S60" s="19"/>
      <c r="T60" s="19"/>
      <c r="U60" s="19"/>
      <c r="V60" s="22"/>
      <c r="W60" s="19"/>
      <c r="X60" s="19"/>
      <c r="Y60" s="19"/>
      <c r="Z60" s="19"/>
      <c r="AA60" s="22" t="s">
        <v>124</v>
      </c>
      <c r="AB60" s="19"/>
      <c r="AC60" s="19"/>
      <c r="AD60" s="19"/>
      <c r="AE60" s="19"/>
      <c r="AF60" s="19"/>
      <c r="AG60" s="19"/>
      <c r="AH60" s="19"/>
      <c r="AI60" s="19"/>
      <c r="AJ60" s="19"/>
      <c r="AK60" s="22"/>
      <c r="AL60" s="19"/>
    </row>
    <row r="61" spans="1:38" s="20" customFormat="1" ht="15" hidden="1" customHeight="1">
      <c r="A61" s="18"/>
      <c r="B61" s="47"/>
      <c r="C61" s="19"/>
      <c r="D61" s="19"/>
      <c r="E61" s="17"/>
      <c r="F61" s="17"/>
      <c r="G61" s="17"/>
      <c r="H61" s="17"/>
      <c r="I61" s="17"/>
      <c r="J61" s="17"/>
      <c r="K61" s="22"/>
      <c r="L61" s="14"/>
      <c r="M61" s="14"/>
      <c r="N61" s="14"/>
      <c r="O61" s="14"/>
      <c r="P61" s="14"/>
      <c r="Q61" s="14"/>
      <c r="R61" s="14"/>
      <c r="S61" s="14"/>
      <c r="T61" s="14"/>
      <c r="U61" s="160">
        <v>80</v>
      </c>
      <c r="V61" s="160"/>
      <c r="W61" s="160"/>
      <c r="X61" s="160"/>
      <c r="Y61" s="160"/>
      <c r="Z61" s="160"/>
      <c r="AA61" s="160"/>
      <c r="AB61" s="14"/>
      <c r="AC61" s="14"/>
      <c r="AD61" s="14"/>
      <c r="AE61" s="14"/>
      <c r="AF61" s="14"/>
      <c r="AG61" s="14"/>
      <c r="AH61" s="14"/>
      <c r="AI61" s="14"/>
      <c r="AJ61" s="14"/>
      <c r="AK61" s="14"/>
      <c r="AL61" s="14"/>
    </row>
    <row r="62" spans="1:38" s="2" customFormat="1" ht="27" customHeight="1">
      <c r="A62" s="7" t="s">
        <v>11</v>
      </c>
      <c r="B62" s="45" t="s">
        <v>82</v>
      </c>
      <c r="C62" s="9"/>
      <c r="D62" s="9"/>
      <c r="E62" s="14"/>
      <c r="F62" s="14"/>
      <c r="G62" s="14"/>
      <c r="H62" s="14"/>
      <c r="I62" s="14"/>
      <c r="J62" s="14"/>
      <c r="K62" s="14"/>
      <c r="L62" s="9"/>
      <c r="M62" s="9"/>
      <c r="N62" s="9"/>
      <c r="O62" s="9"/>
      <c r="P62" s="9"/>
      <c r="Q62" s="9"/>
      <c r="R62" s="9"/>
      <c r="S62" s="9"/>
      <c r="T62" s="9"/>
      <c r="U62" s="9"/>
      <c r="V62" s="9"/>
      <c r="W62" s="9"/>
      <c r="X62" s="9"/>
      <c r="Y62" s="9"/>
      <c r="Z62" s="9"/>
      <c r="AA62" s="13"/>
      <c r="AB62" s="13"/>
      <c r="AC62" s="13"/>
      <c r="AD62" s="13"/>
      <c r="AE62" s="13"/>
      <c r="AF62" s="13"/>
      <c r="AG62" s="13"/>
      <c r="AH62" s="13"/>
      <c r="AI62" s="13"/>
      <c r="AJ62" s="13"/>
      <c r="AK62" s="13"/>
      <c r="AL62" s="14"/>
    </row>
    <row r="63" spans="1:38" s="20" customFormat="1" ht="15.75" customHeight="1">
      <c r="A63" s="18"/>
      <c r="B63" s="47"/>
      <c r="C63" s="17"/>
      <c r="D63" s="17"/>
      <c r="E63" s="17"/>
      <c r="F63" s="34"/>
      <c r="G63" s="22"/>
      <c r="H63" s="22"/>
      <c r="I63" s="17"/>
      <c r="J63" s="17"/>
      <c r="K63" s="17"/>
      <c r="L63" s="22"/>
      <c r="M63" s="19"/>
      <c r="N63" s="19"/>
      <c r="O63" s="19"/>
      <c r="P63" s="19"/>
      <c r="Q63" s="19"/>
      <c r="R63" s="19"/>
      <c r="S63" s="19"/>
      <c r="T63" s="19"/>
      <c r="U63" s="19"/>
      <c r="V63" s="22"/>
      <c r="W63" s="19"/>
      <c r="X63" s="19"/>
      <c r="Y63" s="19"/>
      <c r="Z63" s="19"/>
      <c r="AA63" s="19"/>
      <c r="AB63" s="19"/>
      <c r="AC63" s="19"/>
      <c r="AD63" s="19"/>
      <c r="AE63" s="19"/>
      <c r="AF63" s="19"/>
      <c r="AG63" s="19"/>
      <c r="AH63" s="19"/>
      <c r="AI63" s="19"/>
      <c r="AJ63" s="19"/>
      <c r="AK63" s="22" t="s">
        <v>125</v>
      </c>
      <c r="AL63" s="19"/>
    </row>
    <row r="64" spans="1:38" s="20" customFormat="1" ht="15" hidden="1" customHeight="1">
      <c r="A64" s="18"/>
      <c r="B64" s="47"/>
      <c r="C64" s="19"/>
      <c r="D64" s="19"/>
      <c r="E64" s="14"/>
      <c r="F64" s="14"/>
      <c r="G64" s="14"/>
      <c r="H64" s="14"/>
      <c r="I64" s="14"/>
      <c r="J64" s="14"/>
      <c r="K64" s="14"/>
      <c r="L64" s="17"/>
      <c r="M64" s="17"/>
      <c r="N64" s="17"/>
      <c r="O64" s="17"/>
      <c r="P64" s="17"/>
      <c r="Q64" s="17"/>
      <c r="R64" s="17"/>
      <c r="S64" s="17"/>
      <c r="T64" s="22"/>
      <c r="U64" s="17"/>
      <c r="V64" s="17"/>
      <c r="W64" s="17"/>
      <c r="X64" s="17"/>
      <c r="Y64" s="17"/>
      <c r="Z64" s="22"/>
      <c r="AA64" s="160">
        <v>70</v>
      </c>
      <c r="AB64" s="160"/>
      <c r="AC64" s="160"/>
      <c r="AD64" s="160"/>
      <c r="AE64" s="160"/>
      <c r="AF64" s="160"/>
      <c r="AG64" s="160"/>
      <c r="AH64" s="160"/>
      <c r="AI64" s="160"/>
      <c r="AJ64" s="160"/>
      <c r="AK64" s="160"/>
      <c r="AL64" s="14"/>
    </row>
    <row r="65" spans="1:39" s="2" customFormat="1" ht="27.75" customHeight="1">
      <c r="A65" s="7" t="s">
        <v>12</v>
      </c>
      <c r="B65" s="45" t="s">
        <v>83</v>
      </c>
      <c r="C65" s="9"/>
      <c r="D65" s="9"/>
      <c r="E65" s="14"/>
      <c r="F65" s="14"/>
      <c r="G65" s="14"/>
      <c r="H65" s="14"/>
      <c r="I65" s="14"/>
      <c r="J65" s="14"/>
      <c r="K65" s="14"/>
      <c r="L65" s="14"/>
      <c r="M65" s="14"/>
      <c r="N65" s="14"/>
      <c r="O65" s="14"/>
      <c r="P65" s="14"/>
      <c r="Q65" s="14"/>
      <c r="R65" s="14"/>
      <c r="S65" s="14"/>
      <c r="T65" s="14"/>
      <c r="U65" s="13"/>
      <c r="V65" s="13"/>
      <c r="W65" s="13"/>
      <c r="X65" s="13"/>
      <c r="Y65" s="13"/>
      <c r="Z65" s="13"/>
      <c r="AA65" s="13"/>
      <c r="AB65" s="13"/>
      <c r="AC65" s="13"/>
      <c r="AD65" s="13"/>
      <c r="AE65" s="13"/>
      <c r="AF65" s="13"/>
      <c r="AG65" s="13"/>
      <c r="AH65" s="13"/>
      <c r="AI65" s="13"/>
      <c r="AJ65" s="13"/>
      <c r="AK65" s="13"/>
      <c r="AL65" s="9"/>
      <c r="AM65" s="53"/>
    </row>
    <row r="66" spans="1:39" s="20" customFormat="1" ht="15.75" customHeight="1">
      <c r="A66" s="18"/>
      <c r="B66" s="47"/>
      <c r="C66" s="17"/>
      <c r="D66" s="17"/>
      <c r="E66" s="17"/>
      <c r="F66" s="34"/>
      <c r="G66" s="22"/>
      <c r="H66" s="22"/>
      <c r="I66" s="17"/>
      <c r="J66" s="17"/>
      <c r="K66" s="17"/>
      <c r="L66" s="22"/>
      <c r="M66" s="19"/>
      <c r="N66" s="19"/>
      <c r="O66" s="19"/>
      <c r="P66" s="19"/>
      <c r="Q66" s="19"/>
      <c r="R66" s="19"/>
      <c r="S66" s="19"/>
      <c r="T66" s="19"/>
      <c r="U66" s="19"/>
      <c r="V66" s="22"/>
      <c r="W66" s="19"/>
      <c r="X66" s="19"/>
      <c r="Y66" s="19"/>
      <c r="Z66" s="19"/>
      <c r="AA66" s="19"/>
      <c r="AB66" s="19"/>
      <c r="AC66" s="19"/>
      <c r="AD66" s="19"/>
      <c r="AE66" s="19"/>
      <c r="AF66" s="19"/>
      <c r="AG66" s="19"/>
      <c r="AH66" s="19"/>
      <c r="AI66" s="19"/>
      <c r="AJ66" s="19"/>
      <c r="AK66" s="22" t="s">
        <v>126</v>
      </c>
      <c r="AL66" s="22"/>
    </row>
    <row r="67" spans="1:39" s="20" customFormat="1" ht="15" hidden="1" customHeight="1">
      <c r="A67" s="18"/>
      <c r="B67" s="47"/>
      <c r="C67" s="19"/>
      <c r="D67" s="19"/>
      <c r="E67" s="14"/>
      <c r="F67" s="14"/>
      <c r="G67" s="14"/>
      <c r="H67" s="14"/>
      <c r="I67" s="14"/>
      <c r="J67" s="14"/>
      <c r="K67" s="14"/>
      <c r="L67" s="14"/>
      <c r="M67" s="14"/>
      <c r="N67" s="14"/>
      <c r="O67" s="14"/>
      <c r="P67" s="14"/>
      <c r="Q67" s="14"/>
      <c r="R67" s="14"/>
      <c r="S67" s="14"/>
      <c r="T67" s="14"/>
      <c r="U67" s="160">
        <v>100</v>
      </c>
      <c r="V67" s="160"/>
      <c r="W67" s="160"/>
      <c r="X67" s="160"/>
      <c r="Y67" s="160"/>
      <c r="Z67" s="160"/>
      <c r="AA67" s="160"/>
      <c r="AB67" s="160"/>
      <c r="AC67" s="160"/>
      <c r="AD67" s="160"/>
      <c r="AE67" s="160"/>
      <c r="AF67" s="160"/>
      <c r="AG67" s="160"/>
      <c r="AH67" s="160"/>
      <c r="AI67" s="160"/>
      <c r="AJ67" s="160"/>
      <c r="AK67" s="160"/>
      <c r="AL67" s="160"/>
    </row>
    <row r="68" spans="1:39" s="2" customFormat="1" ht="38.25" customHeight="1">
      <c r="A68" s="7" t="s">
        <v>27</v>
      </c>
      <c r="B68" s="45" t="s">
        <v>84</v>
      </c>
      <c r="C68" s="9"/>
      <c r="D68" s="9"/>
      <c r="E68" s="14"/>
      <c r="F68" s="14"/>
      <c r="G68" s="14"/>
      <c r="H68" s="14"/>
      <c r="I68" s="14"/>
      <c r="J68" s="14"/>
      <c r="K68" s="14"/>
      <c r="L68" s="14"/>
      <c r="M68" s="14"/>
      <c r="N68" s="9"/>
      <c r="O68" s="9"/>
      <c r="P68" s="9"/>
      <c r="Q68" s="9"/>
      <c r="R68" s="9"/>
      <c r="S68" s="9"/>
      <c r="T68" s="9"/>
      <c r="U68" s="9"/>
      <c r="V68" s="9"/>
      <c r="W68" s="9"/>
      <c r="X68" s="9"/>
      <c r="Y68" s="9"/>
      <c r="Z68" s="9"/>
      <c r="AA68" s="9"/>
      <c r="AB68" s="9"/>
      <c r="AC68" s="9"/>
      <c r="AD68" s="9"/>
      <c r="AE68" s="9"/>
      <c r="AF68" s="9"/>
      <c r="AG68" s="9"/>
      <c r="AH68" s="9"/>
      <c r="AI68" s="13"/>
      <c r="AJ68" s="13"/>
      <c r="AK68" s="13"/>
      <c r="AL68" s="9"/>
    </row>
    <row r="69" spans="1:39" s="20" customFormat="1" ht="15" hidden="1" customHeight="1" thickBot="1">
      <c r="A69" s="18"/>
      <c r="B69" s="47"/>
      <c r="C69" s="19"/>
      <c r="D69" s="19"/>
      <c r="E69" s="19"/>
      <c r="F69" s="19"/>
      <c r="G69" s="19"/>
      <c r="H69" s="19"/>
      <c r="I69" s="17"/>
      <c r="J69" s="17"/>
      <c r="K69" s="17"/>
      <c r="L69" s="17"/>
      <c r="M69" s="17"/>
      <c r="N69" s="17"/>
      <c r="O69" s="17"/>
      <c r="P69" s="17"/>
      <c r="Q69" s="17"/>
      <c r="R69" s="17"/>
      <c r="S69" s="17"/>
      <c r="T69" s="17"/>
      <c r="U69" s="17"/>
      <c r="V69" s="17"/>
      <c r="W69" s="17"/>
      <c r="X69" s="17"/>
      <c r="Y69" s="17"/>
      <c r="Z69" s="17"/>
      <c r="AA69" s="33"/>
      <c r="AB69" s="33"/>
      <c r="AC69" s="33"/>
      <c r="AD69" s="33"/>
      <c r="AE69" s="33"/>
      <c r="AF69" s="33"/>
      <c r="AG69" s="33"/>
      <c r="AH69" s="33"/>
      <c r="AI69" s="160" t="s">
        <v>111</v>
      </c>
      <c r="AJ69" s="160"/>
      <c r="AK69" s="160"/>
      <c r="AL69" s="160"/>
    </row>
    <row r="70" spans="1:39" s="20" customFormat="1" ht="15" hidden="1" customHeight="1" thickBot="1">
      <c r="A70" s="18"/>
      <c r="B70" s="31" t="s">
        <v>156</v>
      </c>
      <c r="C70" s="159">
        <v>0</v>
      </c>
      <c r="D70" s="159"/>
      <c r="E70" s="159"/>
      <c r="F70" s="159"/>
      <c r="G70" s="159"/>
      <c r="H70" s="159"/>
      <c r="I70" s="159"/>
      <c r="J70" s="159"/>
      <c r="K70" s="159"/>
      <c r="L70" s="171">
        <f>ROUND((80/7*3+100/18*3),-1)</f>
        <v>50</v>
      </c>
      <c r="M70" s="171"/>
      <c r="N70" s="171"/>
      <c r="O70" s="171"/>
      <c r="P70" s="171"/>
      <c r="Q70" s="171"/>
      <c r="R70" s="171"/>
      <c r="S70" s="171"/>
      <c r="T70" s="171"/>
      <c r="U70" s="171"/>
      <c r="V70" s="171"/>
      <c r="W70" s="171"/>
      <c r="X70" s="171">
        <f>ROUND((80/7*4+100/18*12+70/11*9+20/4*1),-1)</f>
        <v>170</v>
      </c>
      <c r="Y70" s="171"/>
      <c r="Z70" s="171"/>
      <c r="AA70" s="171"/>
      <c r="AB70" s="171"/>
      <c r="AC70" s="171"/>
      <c r="AD70" s="171"/>
      <c r="AE70" s="171"/>
      <c r="AF70" s="171"/>
      <c r="AG70" s="171"/>
      <c r="AH70" s="171"/>
      <c r="AI70" s="171"/>
      <c r="AJ70" s="168">
        <f>ROUND((100/18*2+70/11*2+20/4*3),-1)+10</f>
        <v>50</v>
      </c>
      <c r="AK70" s="168"/>
      <c r="AL70" s="168"/>
    </row>
    <row r="71" spans="1:39" s="2" customFormat="1" ht="30" customHeight="1">
      <c r="A71" s="6" t="s">
        <v>23</v>
      </c>
      <c r="B71" s="44" t="s">
        <v>85</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9"/>
    </row>
    <row r="72" spans="1:39" s="2" customFormat="1" ht="15" customHeight="1">
      <c r="A72" s="7" t="s">
        <v>13</v>
      </c>
      <c r="B72" s="45" t="s">
        <v>86</v>
      </c>
      <c r="C72" s="14"/>
      <c r="D72" s="14"/>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9"/>
    </row>
    <row r="73" spans="1:39" s="20" customFormat="1" ht="15.75" customHeight="1">
      <c r="A73" s="18"/>
      <c r="B73" s="47"/>
      <c r="C73" s="17"/>
      <c r="D73" s="17"/>
      <c r="E73" s="22" t="s">
        <v>128</v>
      </c>
      <c r="F73" s="34"/>
      <c r="G73" s="22"/>
      <c r="H73" s="22"/>
      <c r="I73" s="17"/>
      <c r="J73" s="17"/>
      <c r="K73" s="17"/>
      <c r="L73" s="22" t="s">
        <v>127</v>
      </c>
      <c r="M73" s="19"/>
      <c r="N73" s="19"/>
      <c r="O73" s="19"/>
      <c r="P73" s="19"/>
      <c r="Q73" s="19"/>
      <c r="R73" s="19"/>
      <c r="S73" s="19"/>
      <c r="T73" s="22" t="s">
        <v>127</v>
      </c>
      <c r="U73" s="19"/>
      <c r="V73" s="22"/>
      <c r="W73" s="19"/>
      <c r="X73" s="19"/>
      <c r="Y73" s="19"/>
      <c r="Z73" s="19"/>
      <c r="AA73" s="22"/>
      <c r="AB73" s="19"/>
      <c r="AC73" s="22" t="s">
        <v>127</v>
      </c>
      <c r="AD73" s="19"/>
      <c r="AE73" s="19"/>
      <c r="AF73" s="19"/>
      <c r="AG73" s="19"/>
      <c r="AH73" s="19"/>
      <c r="AI73" s="19"/>
      <c r="AJ73" s="19"/>
      <c r="AK73" s="22" t="s">
        <v>127</v>
      </c>
      <c r="AL73" s="22"/>
    </row>
    <row r="74" spans="1:39" s="20" customFormat="1" ht="15" hidden="1" customHeight="1">
      <c r="A74" s="18"/>
      <c r="B74" s="47"/>
      <c r="C74" s="14"/>
      <c r="D74" s="14"/>
      <c r="E74" s="160" t="s">
        <v>111</v>
      </c>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row>
    <row r="75" spans="1:39" s="2" customFormat="1" ht="15" customHeight="1">
      <c r="A75" s="7" t="s">
        <v>14</v>
      </c>
      <c r="B75" s="45" t="s">
        <v>88</v>
      </c>
      <c r="C75" s="13"/>
      <c r="D75" s="13"/>
      <c r="E75" s="13"/>
      <c r="F75" s="13"/>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row>
    <row r="76" spans="1:39" s="20" customFormat="1" ht="15.75" customHeight="1">
      <c r="A76" s="18"/>
      <c r="B76" s="47"/>
      <c r="C76" s="17"/>
      <c r="D76" s="17"/>
      <c r="E76" s="22"/>
      <c r="F76" s="34"/>
      <c r="G76" s="22" t="s">
        <v>129</v>
      </c>
      <c r="H76" s="22"/>
      <c r="I76" s="17"/>
      <c r="J76" s="17"/>
      <c r="K76" s="17"/>
      <c r="L76" s="22"/>
      <c r="M76" s="19"/>
      <c r="N76" s="19"/>
      <c r="O76" s="19"/>
      <c r="P76" s="19"/>
      <c r="Q76" s="19"/>
      <c r="R76" s="19"/>
      <c r="S76" s="19"/>
      <c r="T76" s="19"/>
      <c r="U76" s="19"/>
      <c r="V76" s="22"/>
      <c r="W76" s="19"/>
      <c r="X76" s="19"/>
      <c r="Y76" s="19"/>
      <c r="Z76" s="19"/>
      <c r="AA76" s="22"/>
      <c r="AB76" s="19"/>
      <c r="AC76" s="19"/>
      <c r="AD76" s="19"/>
      <c r="AE76" s="19"/>
      <c r="AF76" s="19"/>
      <c r="AG76" s="19"/>
      <c r="AH76" s="19"/>
      <c r="AI76" s="19"/>
      <c r="AJ76" s="19"/>
      <c r="AK76" s="22"/>
      <c r="AL76" s="19"/>
    </row>
    <row r="77" spans="1:39" s="2" customFormat="1" ht="15" hidden="1" customHeight="1">
      <c r="A77" s="7"/>
      <c r="B77" s="45"/>
      <c r="C77" s="160">
        <v>0</v>
      </c>
      <c r="D77" s="160"/>
      <c r="E77" s="160"/>
      <c r="F77" s="160"/>
      <c r="G77" s="160"/>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row>
    <row r="78" spans="1:39" s="2" customFormat="1" ht="28.5" customHeight="1">
      <c r="A78" s="7" t="s">
        <v>15</v>
      </c>
      <c r="B78" s="45" t="s">
        <v>89</v>
      </c>
      <c r="C78" s="14"/>
      <c r="D78" s="14"/>
      <c r="E78" s="14"/>
      <c r="F78" s="14"/>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9"/>
    </row>
    <row r="79" spans="1:39" s="20" customFormat="1" ht="15.75" customHeight="1">
      <c r="A79" s="18"/>
      <c r="B79" s="47"/>
      <c r="C79" s="17"/>
      <c r="D79" s="17"/>
      <c r="E79" s="22"/>
      <c r="F79" s="34"/>
      <c r="G79" s="22"/>
      <c r="H79" s="22"/>
      <c r="I79" s="17"/>
      <c r="J79" s="17"/>
      <c r="K79" s="22" t="s">
        <v>131</v>
      </c>
      <c r="L79" s="22"/>
      <c r="M79" s="19"/>
      <c r="N79" s="19"/>
      <c r="O79" s="19"/>
      <c r="P79" s="22" t="s">
        <v>133</v>
      </c>
      <c r="Q79" s="19"/>
      <c r="R79" s="19"/>
      <c r="S79" s="19"/>
      <c r="T79" s="19"/>
      <c r="U79" s="19"/>
      <c r="V79" s="22"/>
      <c r="W79" s="22" t="s">
        <v>132</v>
      </c>
      <c r="X79" s="22" t="s">
        <v>133</v>
      </c>
      <c r="Y79" s="19"/>
      <c r="Z79" s="19"/>
      <c r="AA79" s="22"/>
      <c r="AB79" s="19"/>
      <c r="AC79" s="19"/>
      <c r="AD79" s="22" t="s">
        <v>133</v>
      </c>
      <c r="AE79" s="19"/>
      <c r="AF79" s="19"/>
      <c r="AG79" s="19"/>
      <c r="AH79" s="19"/>
      <c r="AI79" s="19"/>
      <c r="AJ79" s="19"/>
      <c r="AK79" s="22" t="s">
        <v>133</v>
      </c>
      <c r="AL79" s="19"/>
    </row>
    <row r="80" spans="1:39" s="2" customFormat="1" ht="15" hidden="1" customHeight="1">
      <c r="A80" s="7"/>
      <c r="B80" s="45"/>
      <c r="C80" s="14"/>
      <c r="D80" s="14"/>
      <c r="E80" s="14"/>
      <c r="F80" s="22"/>
      <c r="G80" s="172">
        <v>30</v>
      </c>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row>
    <row r="81" spans="1:38" s="2" customFormat="1" ht="27" customHeight="1">
      <c r="A81" s="7" t="s">
        <v>16</v>
      </c>
      <c r="B81" s="45" t="s">
        <v>90</v>
      </c>
      <c r="C81" s="14"/>
      <c r="D81" s="14"/>
      <c r="E81" s="14"/>
      <c r="F81" s="14"/>
      <c r="G81" s="14"/>
      <c r="H81" s="14"/>
      <c r="I81" s="14"/>
      <c r="J81" s="14"/>
      <c r="K81" s="14"/>
      <c r="L81" s="14"/>
      <c r="M81" s="14"/>
      <c r="N81" s="14"/>
      <c r="O81" s="14"/>
      <c r="P81" s="14"/>
      <c r="Q81" s="14"/>
      <c r="R81" s="14"/>
      <c r="S81" s="9"/>
      <c r="T81" s="9"/>
      <c r="U81" s="13"/>
      <c r="V81" s="13"/>
      <c r="W81" s="13"/>
      <c r="X81" s="13"/>
      <c r="Y81" s="13"/>
      <c r="Z81" s="13"/>
      <c r="AA81" s="13"/>
      <c r="AB81" s="13"/>
      <c r="AC81" s="13"/>
      <c r="AD81" s="13"/>
      <c r="AE81" s="13"/>
      <c r="AF81" s="13"/>
      <c r="AG81" s="13"/>
      <c r="AH81" s="13"/>
      <c r="AI81" s="13"/>
      <c r="AJ81" s="13"/>
      <c r="AK81" s="13"/>
      <c r="AL81" s="9"/>
    </row>
    <row r="82" spans="1:38" s="20" customFormat="1" ht="15.75" customHeight="1">
      <c r="A82" s="18"/>
      <c r="B82" s="47"/>
      <c r="C82" s="17"/>
      <c r="D82" s="17"/>
      <c r="E82" s="22"/>
      <c r="F82" s="34"/>
      <c r="G82" s="22"/>
      <c r="H82" s="22"/>
      <c r="I82" s="17"/>
      <c r="J82" s="17"/>
      <c r="K82" s="17"/>
      <c r="L82" s="22"/>
      <c r="M82" s="19"/>
      <c r="N82" s="19"/>
      <c r="O82" s="19"/>
      <c r="P82" s="19"/>
      <c r="Q82" s="19"/>
      <c r="R82" s="19"/>
      <c r="S82" s="19"/>
      <c r="T82" s="19"/>
      <c r="U82" s="19"/>
      <c r="V82" s="22"/>
      <c r="W82" s="19"/>
      <c r="X82" s="22" t="s">
        <v>134</v>
      </c>
      <c r="Y82" s="19"/>
      <c r="Z82" s="19"/>
      <c r="AA82" s="22"/>
      <c r="AB82" s="19"/>
      <c r="AC82" s="19"/>
      <c r="AD82" s="19"/>
      <c r="AE82" s="19"/>
      <c r="AF82" s="19"/>
      <c r="AG82" s="19"/>
      <c r="AH82" s="19"/>
      <c r="AI82" s="19"/>
      <c r="AJ82" s="19"/>
      <c r="AK82" s="22" t="s">
        <v>135</v>
      </c>
      <c r="AL82" s="19"/>
    </row>
    <row r="83" spans="1:38" s="2" customFormat="1" ht="15" hidden="1" customHeight="1">
      <c r="A83" s="7"/>
      <c r="B83" s="45"/>
      <c r="C83" s="14"/>
      <c r="D83" s="14"/>
      <c r="E83" s="14"/>
      <c r="F83" s="14"/>
      <c r="G83" s="14"/>
      <c r="H83" s="14"/>
      <c r="I83" s="14"/>
      <c r="J83" s="14"/>
      <c r="K83" s="14"/>
      <c r="L83" s="14"/>
      <c r="M83" s="14"/>
      <c r="N83" s="14"/>
      <c r="O83" s="14"/>
      <c r="P83" s="14"/>
      <c r="Q83" s="14"/>
      <c r="R83" s="14"/>
      <c r="S83" s="25"/>
      <c r="T83" s="25"/>
      <c r="U83" s="169" t="s">
        <v>136</v>
      </c>
      <c r="V83" s="169"/>
      <c r="W83" s="169"/>
      <c r="X83" s="169"/>
      <c r="Y83" s="169"/>
      <c r="Z83" s="169"/>
      <c r="AA83" s="169"/>
      <c r="AB83" s="169"/>
      <c r="AC83" s="169"/>
      <c r="AD83" s="169"/>
      <c r="AE83" s="169"/>
      <c r="AF83" s="169"/>
      <c r="AG83" s="169"/>
      <c r="AH83" s="169"/>
      <c r="AI83" s="169"/>
      <c r="AJ83" s="169"/>
      <c r="AK83" s="169"/>
      <c r="AL83" s="169"/>
    </row>
    <row r="84" spans="1:38" s="2" customFormat="1" ht="19.5" customHeight="1">
      <c r="A84" s="7" t="s">
        <v>17</v>
      </c>
      <c r="B84" s="45" t="s">
        <v>87</v>
      </c>
      <c r="C84" s="14"/>
      <c r="D84" s="14"/>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9"/>
    </row>
    <row r="85" spans="1:38" s="20" customFormat="1" ht="15.75" customHeight="1">
      <c r="A85" s="18"/>
      <c r="B85" s="47"/>
      <c r="C85" s="17"/>
      <c r="D85" s="17"/>
      <c r="E85" s="22"/>
      <c r="F85" s="34"/>
      <c r="G85" s="22" t="s">
        <v>137</v>
      </c>
      <c r="H85" s="22"/>
      <c r="I85" s="17"/>
      <c r="J85" s="17"/>
      <c r="K85" s="17"/>
      <c r="L85" s="22" t="s">
        <v>137</v>
      </c>
      <c r="M85" s="19"/>
      <c r="N85" s="19"/>
      <c r="O85" s="19"/>
      <c r="P85" s="19"/>
      <c r="Q85" s="19"/>
      <c r="R85" s="22" t="s">
        <v>137</v>
      </c>
      <c r="S85" s="19"/>
      <c r="T85" s="19"/>
      <c r="U85" s="19"/>
      <c r="V85" s="22"/>
      <c r="W85" s="19"/>
      <c r="X85" s="22" t="s">
        <v>137</v>
      </c>
      <c r="Y85" s="19"/>
      <c r="Z85" s="19"/>
      <c r="AA85" s="22"/>
      <c r="AB85" s="19"/>
      <c r="AC85" s="19"/>
      <c r="AD85" s="22" t="s">
        <v>137</v>
      </c>
      <c r="AE85" s="19"/>
      <c r="AF85" s="19"/>
      <c r="AG85" s="19"/>
      <c r="AH85" s="19"/>
      <c r="AI85" s="19"/>
      <c r="AJ85" s="19"/>
      <c r="AK85" s="22" t="s">
        <v>138</v>
      </c>
      <c r="AL85" s="19"/>
    </row>
    <row r="86" spans="1:38" s="20" customFormat="1" ht="15" hidden="1" customHeight="1">
      <c r="A86" s="18"/>
      <c r="B86" s="47"/>
      <c r="C86" s="21"/>
      <c r="D86" s="51"/>
      <c r="E86" s="170" t="s">
        <v>136</v>
      </c>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row>
    <row r="87" spans="1:38" s="2" customFormat="1" ht="39" customHeight="1">
      <c r="A87" s="7" t="s">
        <v>28</v>
      </c>
      <c r="B87" s="45" t="s">
        <v>92</v>
      </c>
      <c r="C87" s="9"/>
      <c r="D87" s="9"/>
      <c r="E87" s="9"/>
      <c r="F87" s="9"/>
      <c r="G87" s="9"/>
      <c r="H87" s="9"/>
      <c r="I87" s="9"/>
      <c r="J87" s="9"/>
      <c r="K87" s="9"/>
      <c r="L87" s="9"/>
      <c r="M87" s="9"/>
      <c r="N87" s="9"/>
      <c r="O87" s="9"/>
      <c r="P87" s="9"/>
      <c r="Q87" s="9"/>
      <c r="R87" s="9"/>
      <c r="S87" s="9"/>
      <c r="T87" s="9"/>
      <c r="U87" s="13"/>
      <c r="V87" s="13"/>
      <c r="W87" s="13"/>
      <c r="X87" s="13"/>
      <c r="Y87" s="13"/>
      <c r="Z87" s="13"/>
      <c r="AA87" s="13"/>
      <c r="AB87" s="13"/>
      <c r="AC87" s="13"/>
      <c r="AD87" s="13"/>
      <c r="AE87" s="13"/>
      <c r="AF87" s="13"/>
      <c r="AG87" s="13"/>
      <c r="AH87" s="13"/>
      <c r="AI87" s="13"/>
      <c r="AJ87" s="13"/>
      <c r="AK87" s="13"/>
      <c r="AL87" s="9"/>
    </row>
    <row r="88" spans="1:38" s="20" customFormat="1" ht="15.75" customHeight="1">
      <c r="A88" s="18"/>
      <c r="B88" s="47"/>
      <c r="C88" s="17"/>
      <c r="D88" s="17"/>
      <c r="E88" s="22"/>
      <c r="F88" s="34"/>
      <c r="G88" s="22"/>
      <c r="H88" s="22"/>
      <c r="I88" s="17"/>
      <c r="J88" s="17"/>
      <c r="K88" s="17"/>
      <c r="L88" s="22"/>
      <c r="M88" s="19"/>
      <c r="N88" s="19"/>
      <c r="O88" s="19"/>
      <c r="P88" s="19"/>
      <c r="Q88" s="19"/>
      <c r="R88" s="19"/>
      <c r="S88" s="19"/>
      <c r="T88" s="19"/>
      <c r="U88" s="19"/>
      <c r="V88" s="22"/>
      <c r="W88" s="19"/>
      <c r="X88" s="19"/>
      <c r="Y88" s="19"/>
      <c r="Z88" s="19"/>
      <c r="AA88" s="22" t="s">
        <v>139</v>
      </c>
      <c r="AB88" s="19"/>
      <c r="AC88" s="19"/>
      <c r="AD88" s="19"/>
      <c r="AE88" s="19"/>
      <c r="AF88" s="19"/>
      <c r="AG88" s="19"/>
      <c r="AH88" s="19"/>
      <c r="AI88" s="19"/>
      <c r="AJ88" s="19"/>
      <c r="AK88" s="22"/>
      <c r="AL88" s="19"/>
    </row>
    <row r="89" spans="1:38" s="2" customFormat="1" ht="15" hidden="1" customHeight="1">
      <c r="A89" s="7"/>
      <c r="B89" s="45"/>
      <c r="C89" s="9"/>
      <c r="D89" s="23"/>
      <c r="E89" s="23"/>
      <c r="F89" s="24"/>
      <c r="G89" s="10"/>
      <c r="H89" s="10"/>
      <c r="I89" s="9"/>
      <c r="J89" s="9"/>
      <c r="K89" s="23"/>
      <c r="L89" s="23"/>
      <c r="M89" s="24"/>
      <c r="N89" s="9"/>
      <c r="O89" s="10"/>
      <c r="P89" s="10"/>
      <c r="Q89" s="23"/>
      <c r="R89" s="23"/>
      <c r="S89" s="24"/>
      <c r="T89" s="9"/>
      <c r="U89" s="161">
        <v>90</v>
      </c>
      <c r="V89" s="161"/>
      <c r="W89" s="161"/>
      <c r="X89" s="161"/>
      <c r="Y89" s="161"/>
      <c r="Z89" s="161"/>
      <c r="AA89" s="161"/>
      <c r="AB89" s="161"/>
      <c r="AC89" s="161"/>
      <c r="AD89" s="161"/>
      <c r="AE89" s="161"/>
      <c r="AF89" s="161"/>
      <c r="AG89" s="161"/>
      <c r="AH89" s="161"/>
      <c r="AI89" s="161"/>
      <c r="AJ89" s="161"/>
      <c r="AK89" s="161"/>
      <c r="AL89" s="161"/>
    </row>
    <row r="90" spans="1:38" s="2" customFormat="1" ht="39" customHeight="1">
      <c r="A90" s="7" t="s">
        <v>93</v>
      </c>
      <c r="B90" s="45" t="s">
        <v>91</v>
      </c>
      <c r="C90" s="9"/>
      <c r="D90" s="9"/>
      <c r="E90" s="9"/>
      <c r="F90" s="9"/>
      <c r="G90" s="9"/>
      <c r="H90" s="9"/>
      <c r="I90" s="9"/>
      <c r="J90" s="9"/>
      <c r="K90" s="9"/>
      <c r="L90" s="9"/>
      <c r="M90" s="9"/>
      <c r="N90" s="9"/>
      <c r="O90" s="9"/>
      <c r="P90" s="9"/>
      <c r="Q90" s="9"/>
      <c r="R90" s="9"/>
      <c r="S90" s="9"/>
      <c r="T90" s="9"/>
      <c r="U90" s="13"/>
      <c r="V90" s="13"/>
      <c r="W90" s="13"/>
      <c r="X90" s="13"/>
      <c r="Y90" s="13"/>
      <c r="Z90" s="13"/>
      <c r="AA90" s="13"/>
      <c r="AB90" s="13"/>
      <c r="AC90" s="13"/>
      <c r="AD90" s="13"/>
      <c r="AE90" s="13"/>
      <c r="AF90" s="13"/>
      <c r="AG90" s="13"/>
      <c r="AH90" s="13"/>
      <c r="AI90" s="13"/>
      <c r="AJ90" s="13"/>
      <c r="AK90" s="13"/>
      <c r="AL90" s="9"/>
    </row>
    <row r="91" spans="1:38" s="20" customFormat="1" ht="15.75" customHeight="1">
      <c r="A91" s="18"/>
      <c r="B91" s="47"/>
      <c r="C91" s="17"/>
      <c r="D91" s="17"/>
      <c r="E91" s="22"/>
      <c r="F91" s="34"/>
      <c r="G91" s="22"/>
      <c r="H91" s="22"/>
      <c r="I91" s="17"/>
      <c r="J91" s="17"/>
      <c r="K91" s="17"/>
      <c r="L91" s="22"/>
      <c r="M91" s="19"/>
      <c r="N91" s="19"/>
      <c r="O91" s="19"/>
      <c r="P91" s="19"/>
      <c r="Q91" s="19"/>
      <c r="R91" s="19"/>
      <c r="S91" s="19"/>
      <c r="T91" s="19"/>
      <c r="U91" s="19"/>
      <c r="V91" s="22"/>
      <c r="W91" s="19"/>
      <c r="X91" s="19"/>
      <c r="Y91" s="19"/>
      <c r="Z91" s="19"/>
      <c r="AA91" s="22"/>
      <c r="AB91" s="19"/>
      <c r="AC91" s="19"/>
      <c r="AD91" s="19"/>
      <c r="AE91" s="19"/>
      <c r="AF91" s="19"/>
      <c r="AG91" s="19"/>
      <c r="AH91" s="19"/>
      <c r="AI91" s="19"/>
      <c r="AJ91" s="19"/>
      <c r="AK91" s="22" t="s">
        <v>140</v>
      </c>
      <c r="AL91" s="19"/>
    </row>
    <row r="92" spans="1:38" s="2" customFormat="1" ht="15" hidden="1" customHeight="1">
      <c r="A92" s="7"/>
      <c r="B92" s="45"/>
      <c r="C92" s="9"/>
      <c r="D92" s="23"/>
      <c r="E92" s="23"/>
      <c r="F92" s="24"/>
      <c r="G92" s="10"/>
      <c r="H92" s="10"/>
      <c r="I92" s="9"/>
      <c r="J92" s="9"/>
      <c r="K92" s="23"/>
      <c r="L92" s="23"/>
      <c r="M92" s="24"/>
      <c r="N92" s="9"/>
      <c r="O92" s="10"/>
      <c r="P92" s="10"/>
      <c r="Q92" s="23"/>
      <c r="R92" s="23"/>
      <c r="S92" s="24"/>
      <c r="T92" s="9"/>
      <c r="U92" s="161">
        <v>70</v>
      </c>
      <c r="V92" s="161"/>
      <c r="W92" s="161"/>
      <c r="X92" s="161"/>
      <c r="Y92" s="161"/>
      <c r="Z92" s="161"/>
      <c r="AA92" s="161"/>
      <c r="AB92" s="161"/>
      <c r="AC92" s="161"/>
      <c r="AD92" s="161"/>
      <c r="AE92" s="161"/>
      <c r="AF92" s="161"/>
      <c r="AG92" s="161"/>
      <c r="AH92" s="161"/>
      <c r="AI92" s="161"/>
      <c r="AJ92" s="161"/>
      <c r="AK92" s="161"/>
      <c r="AL92" s="161"/>
    </row>
    <row r="93" spans="1:38" s="2" customFormat="1" ht="39" customHeight="1">
      <c r="A93" s="7" t="s">
        <v>94</v>
      </c>
      <c r="B93" s="45" t="s">
        <v>95</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13"/>
      <c r="AK93" s="13"/>
      <c r="AL93" s="9"/>
    </row>
    <row r="94" spans="1:38" s="20" customFormat="1" ht="15.75" customHeight="1">
      <c r="A94" s="18"/>
      <c r="B94" s="47"/>
      <c r="C94" s="17"/>
      <c r="D94" s="17"/>
      <c r="E94" s="22"/>
      <c r="F94" s="34"/>
      <c r="G94" s="22"/>
      <c r="H94" s="22"/>
      <c r="I94" s="17"/>
      <c r="J94" s="17"/>
      <c r="K94" s="17"/>
      <c r="L94" s="22"/>
      <c r="M94" s="19"/>
      <c r="N94" s="19"/>
      <c r="O94" s="19"/>
      <c r="P94" s="19"/>
      <c r="Q94" s="19"/>
      <c r="R94" s="19"/>
      <c r="S94" s="19"/>
      <c r="T94" s="19"/>
      <c r="U94" s="19"/>
      <c r="V94" s="22"/>
      <c r="W94" s="19"/>
      <c r="X94" s="19"/>
      <c r="Y94" s="19"/>
      <c r="Z94" s="19"/>
      <c r="AA94" s="22"/>
      <c r="AB94" s="19"/>
      <c r="AC94" s="19"/>
      <c r="AD94" s="19"/>
      <c r="AE94" s="19"/>
      <c r="AF94" s="19"/>
      <c r="AG94" s="19"/>
      <c r="AH94" s="19"/>
      <c r="AI94" s="19"/>
      <c r="AJ94" s="19"/>
      <c r="AK94" s="22" t="s">
        <v>141</v>
      </c>
      <c r="AL94" s="22"/>
    </row>
    <row r="95" spans="1:38" s="20" customFormat="1" ht="15" hidden="1" customHeight="1" thickBot="1">
      <c r="A95" s="18"/>
      <c r="B95" s="47"/>
      <c r="C95" s="19"/>
      <c r="D95" s="19"/>
      <c r="E95" s="19"/>
      <c r="F95" s="19"/>
      <c r="G95" s="19"/>
      <c r="H95" s="19"/>
      <c r="I95" s="17"/>
      <c r="J95" s="17"/>
      <c r="K95" s="17"/>
      <c r="L95" s="17"/>
      <c r="M95" s="17"/>
      <c r="N95" s="17"/>
      <c r="O95" s="17"/>
      <c r="P95" s="17"/>
      <c r="Q95" s="17"/>
      <c r="R95" s="17"/>
      <c r="S95" s="17"/>
      <c r="T95" s="17"/>
      <c r="U95" s="17"/>
      <c r="V95" s="17"/>
      <c r="W95" s="17"/>
      <c r="X95" s="17"/>
      <c r="Y95" s="17"/>
      <c r="Z95" s="17"/>
      <c r="AA95" s="33"/>
      <c r="AB95" s="33"/>
      <c r="AC95" s="33"/>
      <c r="AD95" s="33"/>
      <c r="AE95" s="33"/>
      <c r="AF95" s="33"/>
      <c r="AG95" s="33"/>
      <c r="AH95" s="33"/>
      <c r="AI95" s="33"/>
      <c r="AJ95" s="33"/>
      <c r="AK95" s="160" t="s">
        <v>142</v>
      </c>
      <c r="AL95" s="160"/>
    </row>
    <row r="96" spans="1:38" s="2" customFormat="1" ht="15" hidden="1" customHeight="1" thickBot="1">
      <c r="A96" s="7"/>
      <c r="B96" s="31" t="s">
        <v>156</v>
      </c>
      <c r="C96" s="159">
        <f>ROUND((20/5*1+0+30/32*5+100/34*7),-1)+10</f>
        <v>40</v>
      </c>
      <c r="D96" s="159"/>
      <c r="E96" s="159"/>
      <c r="F96" s="159"/>
      <c r="G96" s="159"/>
      <c r="H96" s="159"/>
      <c r="I96" s="159"/>
      <c r="J96" s="159"/>
      <c r="K96" s="159"/>
      <c r="L96" s="165">
        <f>ROUND((20/5*2+30/32*12+100/34*12+100/18*3+90/18*3+70/18*3),-1)-10</f>
        <v>90</v>
      </c>
      <c r="M96" s="165"/>
      <c r="N96" s="165"/>
      <c r="O96" s="165"/>
      <c r="P96" s="165"/>
      <c r="Q96" s="165"/>
      <c r="R96" s="165"/>
      <c r="S96" s="165"/>
      <c r="T96" s="165"/>
      <c r="U96" s="165"/>
      <c r="V96" s="165"/>
      <c r="W96" s="165"/>
      <c r="X96" s="165">
        <f>ROUND((20/5*1+30/32*12+100/34*12+100/18*12+90/18*12+70/18*12),-1)</f>
        <v>220</v>
      </c>
      <c r="Y96" s="165"/>
      <c r="Z96" s="165"/>
      <c r="AA96" s="165"/>
      <c r="AB96" s="165"/>
      <c r="AC96" s="165"/>
      <c r="AD96" s="165"/>
      <c r="AE96" s="165"/>
      <c r="AF96" s="165"/>
      <c r="AG96" s="165"/>
      <c r="AH96" s="165"/>
      <c r="AI96" s="165"/>
      <c r="AJ96" s="165">
        <f>ROUND((20/5*1+30/32*3+100/34*3+100/18*3+90/18*3+70/18*3+10),-1)</f>
        <v>70</v>
      </c>
      <c r="AK96" s="165"/>
      <c r="AL96" s="165"/>
    </row>
    <row r="97" spans="1:38" s="2" customFormat="1" ht="30" customHeight="1">
      <c r="A97" s="6" t="s">
        <v>26</v>
      </c>
      <c r="B97" s="44" t="s">
        <v>96</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9"/>
    </row>
    <row r="98" spans="1:38" s="2" customFormat="1" ht="30" customHeight="1">
      <c r="A98" s="7" t="s">
        <v>97</v>
      </c>
      <c r="B98" s="45" t="s">
        <v>100</v>
      </c>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9"/>
    </row>
    <row r="99" spans="1:38" s="20" customFormat="1" ht="15" customHeight="1">
      <c r="A99" s="18"/>
      <c r="B99" s="47"/>
      <c r="C99" s="14"/>
      <c r="D99" s="14"/>
      <c r="E99" s="14"/>
      <c r="F99" s="14"/>
      <c r="G99" s="17"/>
      <c r="H99" s="17"/>
      <c r="I99" s="17"/>
      <c r="J99" s="17"/>
      <c r="K99" s="22"/>
      <c r="L99" s="17"/>
      <c r="M99" s="17"/>
      <c r="N99" s="17"/>
      <c r="O99" s="17"/>
      <c r="P99" s="17"/>
      <c r="Q99" s="17"/>
      <c r="R99" s="17"/>
      <c r="S99" s="17"/>
      <c r="T99" s="22"/>
      <c r="U99" s="17"/>
      <c r="V99" s="17"/>
      <c r="W99" s="17"/>
      <c r="X99" s="17"/>
      <c r="Y99" s="17"/>
      <c r="Z99" s="17"/>
      <c r="AA99" s="17"/>
      <c r="AB99" s="17"/>
      <c r="AC99" s="22"/>
      <c r="AD99" s="17"/>
      <c r="AE99" s="17"/>
      <c r="AF99" s="17"/>
      <c r="AG99" s="17"/>
      <c r="AH99" s="17"/>
      <c r="AI99" s="17"/>
      <c r="AJ99" s="17"/>
      <c r="AK99" s="17"/>
      <c r="AL99" s="22"/>
    </row>
    <row r="100" spans="1:38" s="2" customFormat="1" ht="38.25">
      <c r="A100" s="7" t="s">
        <v>98</v>
      </c>
      <c r="B100" s="45" t="s">
        <v>101</v>
      </c>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9"/>
    </row>
    <row r="101" spans="1:38" s="2" customFormat="1" ht="15" customHeight="1">
      <c r="A101" s="7"/>
      <c r="B101" s="45"/>
      <c r="C101" s="17"/>
      <c r="D101" s="17"/>
      <c r="E101" s="17"/>
      <c r="F101" s="22"/>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row>
    <row r="102" spans="1:38" s="2" customFormat="1" ht="60" customHeight="1">
      <c r="A102" s="7" t="s">
        <v>99</v>
      </c>
      <c r="B102" s="45" t="s">
        <v>102</v>
      </c>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9"/>
    </row>
    <row r="103" spans="1:38" ht="12.75" hidden="1" customHeight="1" thickBot="1">
      <c r="B103" s="31" t="s">
        <v>156</v>
      </c>
      <c r="C103" s="159">
        <f>ROUND((160/36*9),-1)</f>
        <v>40</v>
      </c>
      <c r="D103" s="159"/>
      <c r="E103" s="159"/>
      <c r="F103" s="159"/>
      <c r="G103" s="159"/>
      <c r="H103" s="159"/>
      <c r="I103" s="159"/>
      <c r="J103" s="159"/>
      <c r="K103" s="159"/>
      <c r="L103" s="164">
        <f>ROUND((160/36*12),-1)</f>
        <v>50</v>
      </c>
      <c r="M103" s="164"/>
      <c r="N103" s="164"/>
      <c r="O103" s="164"/>
      <c r="P103" s="164"/>
      <c r="Q103" s="164"/>
      <c r="R103" s="164"/>
      <c r="S103" s="164"/>
      <c r="T103" s="164"/>
      <c r="U103" s="164"/>
      <c r="V103" s="164"/>
      <c r="W103" s="164"/>
      <c r="X103" s="164">
        <f>ROUND((160/36*12),-1)</f>
        <v>50</v>
      </c>
      <c r="Y103" s="164"/>
      <c r="Z103" s="164"/>
      <c r="AA103" s="164"/>
      <c r="AB103" s="164"/>
      <c r="AC103" s="164"/>
      <c r="AD103" s="164"/>
      <c r="AE103" s="164"/>
      <c r="AF103" s="164"/>
      <c r="AG103" s="164"/>
      <c r="AH103" s="164"/>
      <c r="AI103" s="164"/>
      <c r="AJ103" s="165">
        <f>ROUND((160/36*3),-1)+10</f>
        <v>20</v>
      </c>
      <c r="AK103" s="165"/>
      <c r="AL103" s="165"/>
    </row>
    <row r="104" spans="1:38" s="2" customFormat="1">
      <c r="A104" s="36" t="s">
        <v>153</v>
      </c>
      <c r="B104" s="48"/>
      <c r="C104" s="35" t="s">
        <v>148</v>
      </c>
      <c r="D104" s="39"/>
      <c r="E104" s="39"/>
      <c r="F104" s="35" t="s">
        <v>148</v>
      </c>
      <c r="G104" s="39"/>
      <c r="H104" s="39"/>
      <c r="I104" s="39"/>
      <c r="J104" s="39"/>
      <c r="K104" s="35" t="s">
        <v>148</v>
      </c>
      <c r="L104" s="6"/>
      <c r="M104" s="39"/>
      <c r="N104" s="39"/>
      <c r="O104" s="39"/>
      <c r="P104" s="39"/>
      <c r="Q104" s="35" t="s">
        <v>148</v>
      </c>
      <c r="R104" s="39"/>
      <c r="S104" s="39"/>
      <c r="T104" s="39"/>
      <c r="U104" s="6"/>
      <c r="V104" s="39"/>
      <c r="W104" s="35" t="s">
        <v>148</v>
      </c>
      <c r="X104" s="39"/>
      <c r="Y104" s="39"/>
      <c r="Z104" s="39"/>
      <c r="AA104" s="39"/>
      <c r="AB104" s="39"/>
      <c r="AC104" s="35" t="s">
        <v>148</v>
      </c>
      <c r="AD104" s="6"/>
      <c r="AE104" s="39"/>
      <c r="AF104" s="39"/>
      <c r="AG104" s="39"/>
      <c r="AH104" s="39"/>
      <c r="AI104" s="39"/>
      <c r="AJ104" s="35" t="s">
        <v>148</v>
      </c>
      <c r="AK104" s="39"/>
      <c r="AL104" s="6"/>
    </row>
    <row r="105" spans="1:38" s="2" customFormat="1">
      <c r="A105" s="1" t="s">
        <v>143</v>
      </c>
      <c r="B105" s="43"/>
      <c r="C105" s="39"/>
      <c r="D105" s="39"/>
      <c r="E105" s="39"/>
      <c r="F105" s="39"/>
      <c r="G105" s="39"/>
      <c r="H105" s="39"/>
      <c r="I105" s="39"/>
      <c r="J105" s="39"/>
      <c r="K105" s="39"/>
      <c r="L105" s="6" t="s">
        <v>144</v>
      </c>
      <c r="M105" s="39"/>
      <c r="N105" s="39"/>
      <c r="O105" s="39"/>
      <c r="P105" s="39"/>
      <c r="Q105" s="39"/>
      <c r="R105" s="39"/>
      <c r="S105" s="39"/>
      <c r="T105" s="39"/>
      <c r="U105" s="6" t="s">
        <v>145</v>
      </c>
      <c r="V105" s="39"/>
      <c r="W105" s="39"/>
      <c r="X105" s="39"/>
      <c r="Y105" s="39"/>
      <c r="Z105" s="39"/>
      <c r="AA105" s="39"/>
      <c r="AB105" s="39"/>
      <c r="AC105" s="39"/>
      <c r="AD105" s="6" t="s">
        <v>144</v>
      </c>
      <c r="AE105" s="39"/>
      <c r="AF105" s="39"/>
      <c r="AG105" s="39"/>
      <c r="AH105" s="39"/>
      <c r="AI105" s="39"/>
      <c r="AJ105" s="39"/>
      <c r="AK105" s="39"/>
      <c r="AL105" s="6" t="s">
        <v>146</v>
      </c>
    </row>
    <row r="106" spans="1:38" s="2" customFormat="1" ht="14.25" customHeight="1">
      <c r="A106" s="36" t="s">
        <v>147</v>
      </c>
      <c r="B106" s="48"/>
      <c r="C106" s="39"/>
      <c r="D106" s="35" t="s">
        <v>148</v>
      </c>
      <c r="E106" s="39"/>
      <c r="F106" s="39"/>
      <c r="G106" s="39"/>
      <c r="H106" s="39"/>
      <c r="I106" s="39"/>
      <c r="J106" s="39"/>
      <c r="K106" s="39"/>
      <c r="L106" s="35" t="s">
        <v>148</v>
      </c>
      <c r="M106" s="39"/>
      <c r="N106" s="39"/>
      <c r="O106" s="39"/>
      <c r="P106" s="39"/>
      <c r="Q106" s="39"/>
      <c r="R106" s="39"/>
      <c r="S106" s="39"/>
      <c r="T106" s="39"/>
      <c r="U106" s="35" t="s">
        <v>148</v>
      </c>
      <c r="V106" s="39"/>
      <c r="W106" s="39"/>
      <c r="X106" s="39"/>
      <c r="Y106" s="39"/>
      <c r="Z106" s="39"/>
      <c r="AA106" s="39"/>
      <c r="AB106" s="39"/>
      <c r="AC106" s="39"/>
      <c r="AD106" s="35"/>
      <c r="AE106" s="39"/>
      <c r="AF106" s="35" t="s">
        <v>148</v>
      </c>
      <c r="AG106" s="39"/>
      <c r="AH106" s="39"/>
      <c r="AI106" s="39"/>
      <c r="AJ106" s="39"/>
      <c r="AK106" s="39"/>
      <c r="AL106" s="35"/>
    </row>
    <row r="107" spans="1:38" s="2" customFormat="1" ht="1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row>
    <row r="108" spans="1:38" ht="13.5" hidden="1" thickBot="1">
      <c r="A108" s="37"/>
      <c r="B108" s="38" t="s">
        <v>157</v>
      </c>
      <c r="C108" s="154">
        <f>C14+C28+C43+C54+C70+C96+C103</f>
        <v>1430</v>
      </c>
      <c r="D108" s="154"/>
      <c r="E108" s="154"/>
      <c r="F108" s="154"/>
      <c r="G108" s="154"/>
      <c r="H108" s="154"/>
      <c r="I108" s="154"/>
      <c r="J108" s="154"/>
      <c r="K108" s="155"/>
      <c r="L108" s="156">
        <f>L14+L28+L43+L54+L70+L96+L103</f>
        <v>970</v>
      </c>
      <c r="M108" s="157"/>
      <c r="N108" s="157"/>
      <c r="O108" s="157"/>
      <c r="P108" s="157"/>
      <c r="Q108" s="157"/>
      <c r="R108" s="157"/>
      <c r="S108" s="157"/>
      <c r="T108" s="157"/>
      <c r="U108" s="157"/>
      <c r="V108" s="157"/>
      <c r="W108" s="158"/>
      <c r="X108" s="156">
        <f>X14+X28+X43+X54+X70+X96+X103</f>
        <v>1010</v>
      </c>
      <c r="Y108" s="157"/>
      <c r="Z108" s="157"/>
      <c r="AA108" s="157"/>
      <c r="AB108" s="157"/>
      <c r="AC108" s="157"/>
      <c r="AD108" s="157"/>
      <c r="AE108" s="157"/>
      <c r="AF108" s="157"/>
      <c r="AG108" s="157"/>
      <c r="AH108" s="157"/>
      <c r="AI108" s="158"/>
      <c r="AJ108" s="156">
        <f>AJ14+AJ28+AJ43+AJ54+AJ70+AJ96+AJ103</f>
        <v>290</v>
      </c>
      <c r="AK108" s="162"/>
      <c r="AL108" s="163"/>
    </row>
    <row r="109" spans="1:38">
      <c r="D109" t="s">
        <v>149</v>
      </c>
      <c r="E109" t="s">
        <v>150</v>
      </c>
    </row>
    <row r="110" spans="1:38">
      <c r="D110" t="s">
        <v>151</v>
      </c>
      <c r="E110" t="s">
        <v>152</v>
      </c>
    </row>
    <row r="112" spans="1:38">
      <c r="X112" s="32"/>
    </row>
    <row r="124" spans="4:6">
      <c r="D124" s="3"/>
      <c r="E124" s="3"/>
      <c r="F124" s="3"/>
    </row>
    <row r="125" spans="4:6">
      <c r="D125" s="3"/>
      <c r="E125" s="3"/>
      <c r="F125" s="3"/>
    </row>
  </sheetData>
  <mergeCells count="129">
    <mergeCell ref="C14:K14"/>
    <mergeCell ref="L14:W14"/>
    <mergeCell ref="X14:AI14"/>
    <mergeCell ref="U92:AL92"/>
    <mergeCell ref="C18:F18"/>
    <mergeCell ref="C21:H21"/>
    <mergeCell ref="C24:H24"/>
    <mergeCell ref="C77:G77"/>
    <mergeCell ref="G80:AL80"/>
    <mergeCell ref="C27:I27"/>
    <mergeCell ref="X54:AI54"/>
    <mergeCell ref="AJ54:AL54"/>
    <mergeCell ref="C28:K28"/>
    <mergeCell ref="L43:W43"/>
    <mergeCell ref="C43:K43"/>
    <mergeCell ref="L54:W54"/>
    <mergeCell ref="L28:W28"/>
    <mergeCell ref="X28:AI28"/>
    <mergeCell ref="C32:H32"/>
    <mergeCell ref="C34:N34"/>
    <mergeCell ref="C36:N36"/>
    <mergeCell ref="I39:P39"/>
    <mergeCell ref="Z55:Z56"/>
    <mergeCell ref="AA55:AA56"/>
    <mergeCell ref="AK95:AL95"/>
    <mergeCell ref="E74:AL74"/>
    <mergeCell ref="AA53:AL53"/>
    <mergeCell ref="U61:AA61"/>
    <mergeCell ref="AA64:AK64"/>
    <mergeCell ref="U67:AL67"/>
    <mergeCell ref="AI69:AL69"/>
    <mergeCell ref="U83:AL83"/>
    <mergeCell ref="E86:AL86"/>
    <mergeCell ref="U89:AL89"/>
    <mergeCell ref="C70:K70"/>
    <mergeCell ref="L70:W70"/>
    <mergeCell ref="X70:AI70"/>
    <mergeCell ref="AJ70:AL70"/>
    <mergeCell ref="P55:P56"/>
    <mergeCell ref="Q55:Q56"/>
    <mergeCell ref="H55:H56"/>
    <mergeCell ref="I55:I56"/>
    <mergeCell ref="J55:J56"/>
    <mergeCell ref="K55:K56"/>
    <mergeCell ref="L55:L56"/>
    <mergeCell ref="W55:W56"/>
    <mergeCell ref="X55:X56"/>
    <mergeCell ref="Y55:Y56"/>
    <mergeCell ref="T2:T3"/>
    <mergeCell ref="U2:U3"/>
    <mergeCell ref="V2:V3"/>
    <mergeCell ref="W2:W3"/>
    <mergeCell ref="C2:C3"/>
    <mergeCell ref="N2:N3"/>
    <mergeCell ref="O2:O3"/>
    <mergeCell ref="H2:H3"/>
    <mergeCell ref="I2:I3"/>
    <mergeCell ref="J2:J3"/>
    <mergeCell ref="K2:K3"/>
    <mergeCell ref="D2:D3"/>
    <mergeCell ref="E2:E3"/>
    <mergeCell ref="F2:F3"/>
    <mergeCell ref="G2:G3"/>
    <mergeCell ref="L2:L3"/>
    <mergeCell ref="M2:M3"/>
    <mergeCell ref="AJ2:AJ3"/>
    <mergeCell ref="AK2:AK3"/>
    <mergeCell ref="AL2:AL3"/>
    <mergeCell ref="AJ43:AL43"/>
    <mergeCell ref="AJ28:AL28"/>
    <mergeCell ref="AJ14:AL14"/>
    <mergeCell ref="N42:AJ42"/>
    <mergeCell ref="X43:AI43"/>
    <mergeCell ref="AF2:AF3"/>
    <mergeCell ref="AG2:AG3"/>
    <mergeCell ref="AH2:AH3"/>
    <mergeCell ref="AI2:AI3"/>
    <mergeCell ref="AB2:AB3"/>
    <mergeCell ref="AC2:AC3"/>
    <mergeCell ref="AD2:AD3"/>
    <mergeCell ref="AE2:AE3"/>
    <mergeCell ref="P2:P3"/>
    <mergeCell ref="Q2:Q3"/>
    <mergeCell ref="R2:R3"/>
    <mergeCell ref="S2:S3"/>
    <mergeCell ref="X2:X3"/>
    <mergeCell ref="Y2:Y3"/>
    <mergeCell ref="Z2:Z3"/>
    <mergeCell ref="AA2:AA3"/>
    <mergeCell ref="C108:K108"/>
    <mergeCell ref="L108:W108"/>
    <mergeCell ref="C54:K54"/>
    <mergeCell ref="O47:AL47"/>
    <mergeCell ref="O50:AL50"/>
    <mergeCell ref="X108:AI108"/>
    <mergeCell ref="AJ108:AL108"/>
    <mergeCell ref="C96:K96"/>
    <mergeCell ref="C103:K103"/>
    <mergeCell ref="L103:W103"/>
    <mergeCell ref="X103:AI103"/>
    <mergeCell ref="AJ103:AL103"/>
    <mergeCell ref="X96:AI96"/>
    <mergeCell ref="AJ96:AL96"/>
    <mergeCell ref="A107:AL107"/>
    <mergeCell ref="L96:W96"/>
    <mergeCell ref="C55:C56"/>
    <mergeCell ref="D55:D56"/>
    <mergeCell ref="E55:E56"/>
    <mergeCell ref="F55:F56"/>
    <mergeCell ref="G55:G56"/>
    <mergeCell ref="M55:M56"/>
    <mergeCell ref="N55:N56"/>
    <mergeCell ref="O55:O56"/>
    <mergeCell ref="R55:R56"/>
    <mergeCell ref="S55:S56"/>
    <mergeCell ref="T55:T56"/>
    <mergeCell ref="U55:U56"/>
    <mergeCell ref="V55:V56"/>
    <mergeCell ref="AL55:AL56"/>
    <mergeCell ref="AG55:AG56"/>
    <mergeCell ref="AH55:AH56"/>
    <mergeCell ref="AI55:AI56"/>
    <mergeCell ref="AJ55:AJ56"/>
    <mergeCell ref="AK55:AK56"/>
    <mergeCell ref="AB55:AB56"/>
    <mergeCell ref="AC55:AC56"/>
    <mergeCell ref="AD55:AD56"/>
    <mergeCell ref="AE55:AE56"/>
    <mergeCell ref="AF55:AF56"/>
  </mergeCells>
  <phoneticPr fontId="0" type="noConversion"/>
  <pageMargins left="0.35433070866141736" right="0.19685039370078741" top="0.19685039370078741" bottom="0.19685039370078741" header="0.51181102362204722" footer="0.19685039370078741"/>
  <pageSetup paperSize="9" scale="6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M87"/>
  <sheetViews>
    <sheetView workbookViewId="0">
      <selection activeCell="D6" sqref="D6"/>
    </sheetView>
  </sheetViews>
  <sheetFormatPr defaultRowHeight="14.25"/>
  <cols>
    <col min="2" max="2" width="64" customWidth="1"/>
    <col min="3" max="3" width="26.85546875" customWidth="1"/>
    <col min="4" max="4" width="21.28515625" customWidth="1"/>
    <col min="5" max="5" width="12.85546875" customWidth="1"/>
    <col min="6" max="6" width="11.140625" style="72" customWidth="1"/>
    <col min="8" max="13" width="9.140625" style="54"/>
  </cols>
  <sheetData>
    <row r="1" spans="1:6">
      <c r="A1" s="57" t="s">
        <v>163</v>
      </c>
    </row>
    <row r="2" spans="1:6">
      <c r="A2" s="126" t="s">
        <v>159</v>
      </c>
      <c r="B2" s="126" t="s">
        <v>160</v>
      </c>
      <c r="C2" s="126" t="s">
        <v>215</v>
      </c>
      <c r="D2" s="126" t="s">
        <v>162</v>
      </c>
      <c r="E2" s="126" t="s">
        <v>216</v>
      </c>
      <c r="F2" s="127" t="s">
        <v>161</v>
      </c>
    </row>
    <row r="3" spans="1:6" ht="15" customHeight="1">
      <c r="A3" s="59" t="s">
        <v>104</v>
      </c>
      <c r="B3" s="59" t="s">
        <v>164</v>
      </c>
      <c r="C3" s="59" t="s">
        <v>212</v>
      </c>
      <c r="D3" s="59" t="s">
        <v>213</v>
      </c>
      <c r="E3" s="59" t="s">
        <v>214</v>
      </c>
      <c r="F3" s="69">
        <v>41730</v>
      </c>
    </row>
    <row r="4" spans="1:6" ht="15" customHeight="1">
      <c r="A4" s="61" t="s">
        <v>166</v>
      </c>
      <c r="B4" s="62" t="s">
        <v>167</v>
      </c>
      <c r="C4" s="61" t="s">
        <v>220</v>
      </c>
      <c r="D4" s="61" t="s">
        <v>213</v>
      </c>
      <c r="E4" s="59" t="s">
        <v>214</v>
      </c>
      <c r="F4" s="69">
        <v>41730</v>
      </c>
    </row>
    <row r="5" spans="1:6" ht="15" customHeight="1">
      <c r="A5" s="59" t="s">
        <v>106</v>
      </c>
      <c r="B5" s="60" t="s">
        <v>217</v>
      </c>
      <c r="C5" s="59" t="s">
        <v>218</v>
      </c>
      <c r="D5" s="59" t="s">
        <v>213</v>
      </c>
      <c r="E5" s="59" t="s">
        <v>214</v>
      </c>
      <c r="F5" s="69">
        <v>41760</v>
      </c>
    </row>
    <row r="6" spans="1:6" ht="25.5" customHeight="1">
      <c r="A6" s="61" t="s">
        <v>196</v>
      </c>
      <c r="B6" s="59" t="s">
        <v>197</v>
      </c>
      <c r="C6" s="59" t="s">
        <v>218</v>
      </c>
      <c r="D6" s="68" t="s">
        <v>235</v>
      </c>
      <c r="E6" s="59" t="s">
        <v>214</v>
      </c>
      <c r="F6" s="69">
        <v>41791</v>
      </c>
    </row>
    <row r="7" spans="1:6" ht="25.5" customHeight="1">
      <c r="A7" s="61" t="s">
        <v>127</v>
      </c>
      <c r="B7" s="63" t="s">
        <v>198</v>
      </c>
      <c r="C7" s="59" t="s">
        <v>218</v>
      </c>
      <c r="D7" s="68" t="s">
        <v>235</v>
      </c>
      <c r="E7" s="59" t="s">
        <v>214</v>
      </c>
      <c r="F7" s="69">
        <v>41791</v>
      </c>
    </row>
    <row r="8" spans="1:6" ht="24.75" customHeight="1">
      <c r="A8" s="61" t="s">
        <v>210</v>
      </c>
      <c r="B8" s="63" t="s">
        <v>211</v>
      </c>
      <c r="C8" s="66" t="s">
        <v>242</v>
      </c>
      <c r="D8" s="58" t="s">
        <v>231</v>
      </c>
      <c r="E8" s="59" t="s">
        <v>214</v>
      </c>
      <c r="F8" s="69">
        <v>41791</v>
      </c>
    </row>
    <row r="9" spans="1:6" ht="15" customHeight="1">
      <c r="A9" s="74" t="s">
        <v>246</v>
      </c>
      <c r="B9" s="79" t="s">
        <v>265</v>
      </c>
      <c r="C9" s="76"/>
      <c r="D9" s="74" t="s">
        <v>231</v>
      </c>
      <c r="E9" s="74"/>
      <c r="F9" s="77">
        <v>41834</v>
      </c>
    </row>
    <row r="10" spans="1:6" ht="15" customHeight="1">
      <c r="A10" s="61" t="s">
        <v>168</v>
      </c>
      <c r="B10" s="63" t="s">
        <v>169</v>
      </c>
      <c r="C10" s="59" t="s">
        <v>218</v>
      </c>
      <c r="D10" s="61" t="s">
        <v>213</v>
      </c>
      <c r="E10" s="61" t="s">
        <v>219</v>
      </c>
      <c r="F10" s="70">
        <v>41821</v>
      </c>
    </row>
    <row r="11" spans="1:6" ht="27" customHeight="1">
      <c r="A11" s="61" t="s">
        <v>172</v>
      </c>
      <c r="B11" s="63" t="s">
        <v>173</v>
      </c>
      <c r="C11" s="61" t="s">
        <v>222</v>
      </c>
      <c r="D11" s="61" t="s">
        <v>213</v>
      </c>
      <c r="E11" s="61" t="s">
        <v>214</v>
      </c>
      <c r="F11" s="70">
        <v>41821</v>
      </c>
    </row>
    <row r="12" spans="1:6" ht="27" customHeight="1">
      <c r="A12" s="74" t="s">
        <v>247</v>
      </c>
      <c r="B12" s="79" t="s">
        <v>267</v>
      </c>
      <c r="C12" s="74"/>
      <c r="D12" s="78" t="s">
        <v>268</v>
      </c>
      <c r="E12" s="74"/>
      <c r="F12" s="77">
        <v>41865</v>
      </c>
    </row>
    <row r="13" spans="1:6" ht="15" customHeight="1">
      <c r="A13" s="74" t="s">
        <v>248</v>
      </c>
      <c r="B13" s="79" t="s">
        <v>266</v>
      </c>
      <c r="C13" s="74"/>
      <c r="D13" s="74" t="s">
        <v>231</v>
      </c>
      <c r="E13" s="74"/>
      <c r="F13" s="77">
        <v>41865</v>
      </c>
    </row>
    <row r="14" spans="1:6" ht="15" customHeight="1">
      <c r="A14" s="59" t="s">
        <v>106</v>
      </c>
      <c r="B14" s="60" t="s">
        <v>217</v>
      </c>
      <c r="C14" s="59" t="s">
        <v>218</v>
      </c>
      <c r="D14" s="59" t="s">
        <v>213</v>
      </c>
      <c r="E14" s="59" t="s">
        <v>214</v>
      </c>
      <c r="F14" s="71">
        <v>41852</v>
      </c>
    </row>
    <row r="15" spans="1:6" ht="15" customHeight="1">
      <c r="A15" s="61" t="s">
        <v>166</v>
      </c>
      <c r="B15" s="62" t="s">
        <v>167</v>
      </c>
      <c r="C15" s="61" t="s">
        <v>220</v>
      </c>
      <c r="D15" s="61" t="s">
        <v>213</v>
      </c>
      <c r="E15" s="59" t="s">
        <v>214</v>
      </c>
      <c r="F15" s="71">
        <v>41852</v>
      </c>
    </row>
    <row r="16" spans="1:6" ht="15" customHeight="1">
      <c r="A16" s="61" t="s">
        <v>107</v>
      </c>
      <c r="B16" s="80" t="s">
        <v>174</v>
      </c>
      <c r="C16" s="59" t="s">
        <v>218</v>
      </c>
      <c r="D16" s="61" t="s">
        <v>223</v>
      </c>
      <c r="E16" s="61" t="s">
        <v>214</v>
      </c>
      <c r="F16" s="71">
        <v>41852</v>
      </c>
    </row>
    <row r="17" spans="1:13" s="81" customFormat="1" ht="15" customHeight="1">
      <c r="A17" s="61" t="s">
        <v>129</v>
      </c>
      <c r="B17" s="59" t="s">
        <v>199</v>
      </c>
      <c r="C17" s="59" t="s">
        <v>237</v>
      </c>
      <c r="D17" s="59" t="s">
        <v>223</v>
      </c>
      <c r="E17" s="59" t="s">
        <v>219</v>
      </c>
      <c r="F17" s="71">
        <v>41852</v>
      </c>
      <c r="H17" s="82"/>
      <c r="I17" s="82"/>
      <c r="J17" s="82"/>
      <c r="K17" s="82"/>
      <c r="L17" s="82"/>
      <c r="M17" s="82"/>
    </row>
    <row r="18" spans="1:13" ht="27.75" customHeight="1">
      <c r="A18" s="61" t="s">
        <v>137</v>
      </c>
      <c r="B18" s="65" t="s">
        <v>205</v>
      </c>
      <c r="C18" s="66" t="s">
        <v>222</v>
      </c>
      <c r="D18" s="68" t="s">
        <v>235</v>
      </c>
      <c r="E18" s="59" t="s">
        <v>219</v>
      </c>
      <c r="F18" s="69">
        <v>41852</v>
      </c>
    </row>
    <row r="19" spans="1:13" ht="25.5" customHeight="1">
      <c r="A19" s="61" t="s">
        <v>170</v>
      </c>
      <c r="B19" s="63" t="s">
        <v>171</v>
      </c>
      <c r="C19" s="61" t="s">
        <v>221</v>
      </c>
      <c r="D19" s="61" t="s">
        <v>213</v>
      </c>
      <c r="E19" s="61" t="s">
        <v>219</v>
      </c>
      <c r="F19" s="71">
        <v>41883</v>
      </c>
    </row>
    <row r="20" spans="1:13" ht="25.5" customHeight="1">
      <c r="A20" s="61" t="s">
        <v>109</v>
      </c>
      <c r="B20" s="63" t="s">
        <v>175</v>
      </c>
      <c r="C20" s="59" t="s">
        <v>218</v>
      </c>
      <c r="D20" s="61" t="s">
        <v>223</v>
      </c>
      <c r="E20" s="61" t="s">
        <v>219</v>
      </c>
      <c r="F20" s="71">
        <v>41883</v>
      </c>
    </row>
    <row r="21" spans="1:13" ht="24" customHeight="1">
      <c r="A21" s="61" t="s">
        <v>110</v>
      </c>
      <c r="B21" s="63" t="s">
        <v>176</v>
      </c>
      <c r="C21" s="59" t="s">
        <v>218</v>
      </c>
      <c r="D21" s="61" t="s">
        <v>223</v>
      </c>
      <c r="E21" s="61" t="s">
        <v>219</v>
      </c>
      <c r="F21" s="71">
        <v>41883</v>
      </c>
    </row>
    <row r="22" spans="1:13" ht="18" customHeight="1">
      <c r="A22" s="74" t="s">
        <v>249</v>
      </c>
      <c r="B22" s="75" t="s">
        <v>269</v>
      </c>
      <c r="C22" s="74"/>
      <c r="D22" s="74" t="s">
        <v>231</v>
      </c>
      <c r="E22" s="74"/>
      <c r="F22" s="83">
        <v>41883</v>
      </c>
    </row>
    <row r="23" spans="1:13" ht="18" customHeight="1">
      <c r="A23" s="61" t="s">
        <v>112</v>
      </c>
      <c r="B23" s="63" t="s">
        <v>270</v>
      </c>
      <c r="C23" s="61" t="s">
        <v>224</v>
      </c>
      <c r="D23" s="61" t="s">
        <v>213</v>
      </c>
      <c r="E23" s="61" t="s">
        <v>219</v>
      </c>
      <c r="F23" s="71">
        <v>41883</v>
      </c>
    </row>
    <row r="24" spans="1:13" ht="29.25" customHeight="1">
      <c r="A24" s="74" t="s">
        <v>250</v>
      </c>
      <c r="B24" s="79" t="s">
        <v>271</v>
      </c>
      <c r="C24" s="74"/>
      <c r="D24" s="76" t="s">
        <v>225</v>
      </c>
      <c r="E24" s="74"/>
      <c r="F24" s="83">
        <v>41883</v>
      </c>
    </row>
    <row r="25" spans="1:13" ht="29.25" customHeight="1">
      <c r="A25" s="61" t="s">
        <v>114</v>
      </c>
      <c r="B25" s="63" t="s">
        <v>178</v>
      </c>
      <c r="C25" s="59" t="s">
        <v>218</v>
      </c>
      <c r="D25" s="61" t="s">
        <v>228</v>
      </c>
      <c r="E25" s="61" t="s">
        <v>214</v>
      </c>
      <c r="F25" s="71">
        <v>41883</v>
      </c>
    </row>
    <row r="26" spans="1:13" ht="29.25" customHeight="1">
      <c r="A26" s="74" t="s">
        <v>251</v>
      </c>
      <c r="B26" s="79" t="s">
        <v>272</v>
      </c>
      <c r="C26" s="74"/>
      <c r="D26" s="76" t="s">
        <v>225</v>
      </c>
      <c r="E26" s="74"/>
      <c r="F26" s="83">
        <v>41913</v>
      </c>
    </row>
    <row r="27" spans="1:13" ht="30" customHeight="1">
      <c r="A27" s="61" t="s">
        <v>113</v>
      </c>
      <c r="B27" s="65" t="s">
        <v>177</v>
      </c>
      <c r="C27" s="64" t="s">
        <v>227</v>
      </c>
      <c r="D27" s="64" t="s">
        <v>225</v>
      </c>
      <c r="E27" s="61" t="s">
        <v>219</v>
      </c>
      <c r="F27" s="71">
        <v>41913</v>
      </c>
    </row>
    <row r="28" spans="1:13" ht="19.5" customHeight="1">
      <c r="A28" s="61" t="s">
        <v>166</v>
      </c>
      <c r="B28" s="62" t="s">
        <v>167</v>
      </c>
      <c r="C28" s="61" t="s">
        <v>220</v>
      </c>
      <c r="D28" s="61" t="s">
        <v>213</v>
      </c>
      <c r="E28" s="59" t="s">
        <v>214</v>
      </c>
      <c r="F28" s="69">
        <v>41974</v>
      </c>
    </row>
    <row r="29" spans="1:13" ht="23.25" customHeight="1">
      <c r="A29" s="61" t="s">
        <v>127</v>
      </c>
      <c r="B29" s="63" t="s">
        <v>198</v>
      </c>
      <c r="C29" s="59" t="s">
        <v>218</v>
      </c>
      <c r="D29" s="68" t="s">
        <v>235</v>
      </c>
      <c r="E29" s="59" t="s">
        <v>214</v>
      </c>
      <c r="F29" s="71">
        <v>41974</v>
      </c>
    </row>
    <row r="30" spans="1:13" ht="30" customHeight="1">
      <c r="A30" s="61" t="s">
        <v>131</v>
      </c>
      <c r="B30" s="65" t="s">
        <v>200</v>
      </c>
      <c r="C30" s="66" t="s">
        <v>238</v>
      </c>
      <c r="D30" s="66" t="s">
        <v>239</v>
      </c>
      <c r="E30" s="59" t="s">
        <v>219</v>
      </c>
      <c r="F30" s="71">
        <v>41974</v>
      </c>
    </row>
    <row r="31" spans="1:13" ht="30.75" customHeight="1">
      <c r="A31" s="74" t="s">
        <v>252</v>
      </c>
      <c r="B31" s="79" t="s">
        <v>324</v>
      </c>
      <c r="C31" s="74"/>
      <c r="D31" s="76" t="s">
        <v>225</v>
      </c>
      <c r="E31" s="74"/>
      <c r="F31" s="83">
        <v>42019</v>
      </c>
    </row>
    <row r="32" spans="1:13" ht="18.75" customHeight="1">
      <c r="A32" s="59" t="s">
        <v>106</v>
      </c>
      <c r="B32" s="60" t="s">
        <v>217</v>
      </c>
      <c r="C32" s="59" t="s">
        <v>218</v>
      </c>
      <c r="D32" s="59" t="s">
        <v>213</v>
      </c>
      <c r="E32" s="59" t="s">
        <v>214</v>
      </c>
      <c r="F32" s="69">
        <v>42005</v>
      </c>
    </row>
    <row r="33" spans="1:13" ht="25.5" customHeight="1">
      <c r="A33" s="61" t="s">
        <v>137</v>
      </c>
      <c r="B33" s="65" t="s">
        <v>205</v>
      </c>
      <c r="C33" s="66" t="s">
        <v>222</v>
      </c>
      <c r="D33" s="68" t="s">
        <v>235</v>
      </c>
      <c r="E33" s="59" t="s">
        <v>219</v>
      </c>
      <c r="F33" s="69">
        <v>42005</v>
      </c>
    </row>
    <row r="34" spans="1:13" ht="25.5" customHeight="1">
      <c r="A34" s="61" t="s">
        <v>133</v>
      </c>
      <c r="B34" s="65" t="s">
        <v>202</v>
      </c>
      <c r="C34" s="66" t="s">
        <v>241</v>
      </c>
      <c r="D34" s="66" t="s">
        <v>239</v>
      </c>
      <c r="E34" s="59" t="s">
        <v>219</v>
      </c>
      <c r="F34" s="69">
        <v>42064</v>
      </c>
    </row>
    <row r="35" spans="1:13" ht="18.75" customHeight="1">
      <c r="A35" s="61" t="s">
        <v>166</v>
      </c>
      <c r="B35" s="62" t="s">
        <v>167</v>
      </c>
      <c r="C35" s="61" t="s">
        <v>220</v>
      </c>
      <c r="D35" s="61" t="s">
        <v>213</v>
      </c>
      <c r="E35" s="59" t="s">
        <v>214</v>
      </c>
      <c r="F35" s="69">
        <v>42156</v>
      </c>
    </row>
    <row r="36" spans="1:13" ht="33.75" customHeight="1">
      <c r="A36" s="74" t="s">
        <v>253</v>
      </c>
      <c r="B36" s="79" t="s">
        <v>325</v>
      </c>
      <c r="C36" s="74"/>
      <c r="D36" s="76" t="s">
        <v>225</v>
      </c>
      <c r="E36" s="74"/>
      <c r="F36" s="83">
        <v>42156</v>
      </c>
    </row>
    <row r="37" spans="1:13" ht="38.25" customHeight="1">
      <c r="A37" s="61" t="s">
        <v>115</v>
      </c>
      <c r="B37" s="67" t="s">
        <v>179</v>
      </c>
      <c r="C37" s="66" t="s">
        <v>226</v>
      </c>
      <c r="D37" s="64" t="s">
        <v>229</v>
      </c>
      <c r="E37" s="61" t="s">
        <v>219</v>
      </c>
      <c r="F37" s="69">
        <v>42156</v>
      </c>
    </row>
    <row r="38" spans="1:13" ht="24" customHeight="1">
      <c r="A38" s="59" t="s">
        <v>106</v>
      </c>
      <c r="B38" s="60" t="s">
        <v>217</v>
      </c>
      <c r="C38" s="59" t="s">
        <v>218</v>
      </c>
      <c r="D38" s="59" t="s">
        <v>213</v>
      </c>
      <c r="E38" s="59" t="s">
        <v>214</v>
      </c>
      <c r="F38" s="69">
        <v>42186</v>
      </c>
    </row>
    <row r="39" spans="1:13" ht="24" customHeight="1">
      <c r="A39" s="61" t="s">
        <v>137</v>
      </c>
      <c r="B39" s="65" t="s">
        <v>205</v>
      </c>
      <c r="C39" s="66" t="s">
        <v>222</v>
      </c>
      <c r="D39" s="68" t="s">
        <v>235</v>
      </c>
      <c r="E39" s="59" t="s">
        <v>219</v>
      </c>
      <c r="F39" s="69">
        <v>42186</v>
      </c>
    </row>
    <row r="40" spans="1:13" ht="27.75" customHeight="1">
      <c r="A40" s="61" t="s">
        <v>127</v>
      </c>
      <c r="B40" s="63" t="s">
        <v>198</v>
      </c>
      <c r="C40" s="59" t="s">
        <v>218</v>
      </c>
      <c r="D40" s="68" t="s">
        <v>235</v>
      </c>
      <c r="E40" s="59" t="s">
        <v>214</v>
      </c>
      <c r="F40" s="71">
        <v>42248</v>
      </c>
      <c r="I40"/>
      <c r="J40"/>
      <c r="K40"/>
      <c r="L40"/>
      <c r="M40"/>
    </row>
    <row r="41" spans="1:13" ht="27" customHeight="1">
      <c r="A41" s="74" t="s">
        <v>254</v>
      </c>
      <c r="B41" s="79" t="s">
        <v>326</v>
      </c>
      <c r="C41" s="74"/>
      <c r="D41" s="76" t="s">
        <v>225</v>
      </c>
      <c r="E41" s="74"/>
      <c r="F41" s="135">
        <v>42278</v>
      </c>
      <c r="I41"/>
      <c r="J41"/>
      <c r="K41"/>
      <c r="L41"/>
      <c r="M41"/>
    </row>
    <row r="42" spans="1:13" ht="27" customHeight="1">
      <c r="A42" s="74" t="s">
        <v>255</v>
      </c>
      <c r="B42" s="76" t="s">
        <v>327</v>
      </c>
      <c r="C42" s="74"/>
      <c r="D42" s="76" t="s">
        <v>225</v>
      </c>
      <c r="E42" s="74"/>
      <c r="F42" s="135">
        <v>42309</v>
      </c>
      <c r="I42"/>
      <c r="J42"/>
      <c r="K42"/>
      <c r="L42"/>
      <c r="M42"/>
    </row>
    <row r="43" spans="1:13" ht="27.75" customHeight="1">
      <c r="A43" s="61" t="s">
        <v>118</v>
      </c>
      <c r="B43" s="65" t="s">
        <v>182</v>
      </c>
      <c r="C43" s="59" t="s">
        <v>218</v>
      </c>
      <c r="D43" s="61" t="s">
        <v>230</v>
      </c>
      <c r="E43" s="61" t="s">
        <v>214</v>
      </c>
      <c r="F43" s="136">
        <v>42309</v>
      </c>
      <c r="I43"/>
      <c r="J43"/>
      <c r="K43"/>
      <c r="L43"/>
      <c r="M43"/>
    </row>
    <row r="44" spans="1:13" ht="20.25" customHeight="1">
      <c r="A44" s="61" t="s">
        <v>166</v>
      </c>
      <c r="B44" s="62" t="s">
        <v>167</v>
      </c>
      <c r="C44" s="61" t="s">
        <v>220</v>
      </c>
      <c r="D44" s="61" t="s">
        <v>213</v>
      </c>
      <c r="E44" s="59" t="s">
        <v>214</v>
      </c>
      <c r="F44" s="71">
        <v>42339</v>
      </c>
      <c r="I44"/>
      <c r="J44"/>
      <c r="K44"/>
      <c r="L44"/>
      <c r="M44"/>
    </row>
    <row r="45" spans="1:13" ht="27.75" customHeight="1">
      <c r="A45" s="61" t="s">
        <v>132</v>
      </c>
      <c r="B45" s="65" t="s">
        <v>201</v>
      </c>
      <c r="C45" s="66" t="s">
        <v>240</v>
      </c>
      <c r="D45" s="66" t="s">
        <v>239</v>
      </c>
      <c r="E45" s="59" t="s">
        <v>219</v>
      </c>
      <c r="F45" s="71">
        <v>42339</v>
      </c>
      <c r="I45"/>
      <c r="J45"/>
      <c r="K45"/>
      <c r="L45"/>
      <c r="M45"/>
    </row>
    <row r="46" spans="1:13" ht="20.25" customHeight="1">
      <c r="A46" s="59" t="s">
        <v>106</v>
      </c>
      <c r="B46" s="60" t="s">
        <v>217</v>
      </c>
      <c r="C46" s="59" t="s">
        <v>218</v>
      </c>
      <c r="D46" s="59" t="s">
        <v>213</v>
      </c>
      <c r="E46" s="59" t="s">
        <v>214</v>
      </c>
      <c r="F46" s="71">
        <v>42370</v>
      </c>
      <c r="I46"/>
      <c r="J46"/>
      <c r="K46"/>
      <c r="L46"/>
      <c r="M46"/>
    </row>
    <row r="47" spans="1:13" ht="30" customHeight="1">
      <c r="A47" s="61" t="s">
        <v>133</v>
      </c>
      <c r="B47" s="65" t="s">
        <v>202</v>
      </c>
      <c r="C47" s="66" t="s">
        <v>241</v>
      </c>
      <c r="D47" s="66" t="s">
        <v>239</v>
      </c>
      <c r="E47" s="59" t="s">
        <v>219</v>
      </c>
      <c r="F47" s="69">
        <v>42370</v>
      </c>
      <c r="I47"/>
      <c r="J47"/>
      <c r="K47"/>
      <c r="L47"/>
      <c r="M47"/>
    </row>
    <row r="48" spans="1:13" ht="24.75" customHeight="1">
      <c r="A48" s="74" t="s">
        <v>256</v>
      </c>
      <c r="B48" s="76" t="s">
        <v>332</v>
      </c>
      <c r="C48" s="74"/>
      <c r="D48" s="76" t="s">
        <v>225</v>
      </c>
      <c r="E48" s="74"/>
      <c r="F48" s="83">
        <v>42370</v>
      </c>
      <c r="I48"/>
      <c r="J48"/>
      <c r="K48"/>
      <c r="L48"/>
      <c r="M48"/>
    </row>
    <row r="49" spans="1:13" ht="24.75" customHeight="1">
      <c r="A49" s="61" t="s">
        <v>134</v>
      </c>
      <c r="B49" s="65" t="s">
        <v>203</v>
      </c>
      <c r="C49" s="66" t="s">
        <v>222</v>
      </c>
      <c r="D49" s="68" t="s">
        <v>235</v>
      </c>
      <c r="E49" s="59" t="s">
        <v>219</v>
      </c>
      <c r="F49" s="69">
        <v>42370</v>
      </c>
      <c r="I49"/>
      <c r="J49"/>
      <c r="K49"/>
      <c r="L49"/>
      <c r="M49"/>
    </row>
    <row r="50" spans="1:13" ht="24.75" customHeight="1">
      <c r="A50" s="61" t="s">
        <v>137</v>
      </c>
      <c r="B50" s="65" t="s">
        <v>205</v>
      </c>
      <c r="C50" s="66" t="s">
        <v>222</v>
      </c>
      <c r="D50" s="68" t="s">
        <v>235</v>
      </c>
      <c r="E50" s="59" t="s">
        <v>219</v>
      </c>
      <c r="F50" s="69">
        <v>42370</v>
      </c>
      <c r="I50"/>
      <c r="J50"/>
      <c r="K50"/>
      <c r="L50"/>
      <c r="M50"/>
    </row>
    <row r="51" spans="1:13" ht="30.75" customHeight="1">
      <c r="A51" s="61" t="s">
        <v>184</v>
      </c>
      <c r="B51" s="65" t="s">
        <v>185</v>
      </c>
      <c r="C51" s="59" t="s">
        <v>218</v>
      </c>
      <c r="D51" s="59" t="s">
        <v>231</v>
      </c>
      <c r="E51" s="59" t="s">
        <v>219</v>
      </c>
      <c r="F51" s="71">
        <v>42401</v>
      </c>
      <c r="I51"/>
      <c r="J51"/>
      <c r="K51"/>
      <c r="L51"/>
      <c r="M51"/>
    </row>
    <row r="52" spans="1:13" ht="21" customHeight="1">
      <c r="A52" s="61" t="s">
        <v>186</v>
      </c>
      <c r="B52" s="65" t="s">
        <v>187</v>
      </c>
      <c r="C52" s="64" t="s">
        <v>232</v>
      </c>
      <c r="D52" s="59" t="s">
        <v>231</v>
      </c>
      <c r="E52" s="59" t="s">
        <v>219</v>
      </c>
      <c r="F52" s="71">
        <v>42401</v>
      </c>
      <c r="I52"/>
      <c r="J52"/>
      <c r="K52"/>
      <c r="L52"/>
      <c r="M52"/>
    </row>
    <row r="53" spans="1:13" ht="30.75" customHeight="1">
      <c r="A53" s="61" t="s">
        <v>121</v>
      </c>
      <c r="B53" s="65" t="s">
        <v>188</v>
      </c>
      <c r="C53" s="64" t="s">
        <v>227</v>
      </c>
      <c r="D53" s="64" t="s">
        <v>225</v>
      </c>
      <c r="E53" s="61" t="s">
        <v>219</v>
      </c>
      <c r="F53" s="70">
        <v>42430</v>
      </c>
      <c r="I53"/>
      <c r="J53"/>
      <c r="K53"/>
      <c r="L53"/>
      <c r="M53"/>
    </row>
    <row r="54" spans="1:13" ht="38.25" customHeight="1">
      <c r="A54" s="74" t="s">
        <v>257</v>
      </c>
      <c r="B54" s="76" t="s">
        <v>333</v>
      </c>
      <c r="C54" s="74"/>
      <c r="D54" s="76" t="s">
        <v>225</v>
      </c>
      <c r="E54" s="74"/>
      <c r="F54" s="77">
        <v>42309</v>
      </c>
    </row>
    <row r="55" spans="1:13" ht="24.75" customHeight="1">
      <c r="A55" s="61" t="s">
        <v>116</v>
      </c>
      <c r="B55" s="67" t="s">
        <v>180</v>
      </c>
      <c r="C55" s="59" t="s">
        <v>218</v>
      </c>
      <c r="D55" s="61" t="s">
        <v>228</v>
      </c>
      <c r="E55" s="61" t="s">
        <v>214</v>
      </c>
      <c r="F55" s="71">
        <v>42461</v>
      </c>
      <c r="I55"/>
      <c r="J55"/>
      <c r="K55"/>
      <c r="L55"/>
      <c r="M55"/>
    </row>
    <row r="56" spans="1:13" ht="28.5" customHeight="1">
      <c r="A56" s="74" t="s">
        <v>258</v>
      </c>
      <c r="B56" s="76" t="s">
        <v>329</v>
      </c>
      <c r="C56" s="74"/>
      <c r="D56" s="76" t="s">
        <v>225</v>
      </c>
      <c r="E56" s="74"/>
      <c r="F56" s="83">
        <v>42461</v>
      </c>
      <c r="I56"/>
      <c r="J56"/>
      <c r="K56"/>
      <c r="L56"/>
      <c r="M56"/>
    </row>
    <row r="57" spans="1:13" ht="25.5" customHeight="1">
      <c r="A57" s="61" t="s">
        <v>190</v>
      </c>
      <c r="B57" s="63" t="s">
        <v>191</v>
      </c>
      <c r="C57" s="68" t="s">
        <v>234</v>
      </c>
      <c r="D57" s="68" t="s">
        <v>235</v>
      </c>
      <c r="E57" s="59" t="s">
        <v>214</v>
      </c>
      <c r="F57" s="69">
        <v>42461</v>
      </c>
      <c r="I57"/>
      <c r="J57"/>
      <c r="K57"/>
      <c r="L57"/>
      <c r="M57"/>
    </row>
    <row r="58" spans="1:13" ht="25.5" customHeight="1">
      <c r="A58" s="61" t="s">
        <v>192</v>
      </c>
      <c r="B58" s="63" t="s">
        <v>193</v>
      </c>
      <c r="C58" s="68" t="s">
        <v>236</v>
      </c>
      <c r="D58" s="68" t="s">
        <v>235</v>
      </c>
      <c r="E58" s="61" t="s">
        <v>219</v>
      </c>
      <c r="F58" s="69">
        <v>42461</v>
      </c>
      <c r="I58"/>
      <c r="J58"/>
      <c r="K58"/>
      <c r="L58"/>
      <c r="M58"/>
    </row>
    <row r="59" spans="1:13" ht="25.5" customHeight="1">
      <c r="A59" s="61" t="s">
        <v>139</v>
      </c>
      <c r="B59" s="63" t="s">
        <v>207</v>
      </c>
      <c r="C59" s="66" t="s">
        <v>222</v>
      </c>
      <c r="D59" s="68" t="s">
        <v>235</v>
      </c>
      <c r="E59" s="59" t="s">
        <v>219</v>
      </c>
      <c r="F59" s="71">
        <v>42461</v>
      </c>
      <c r="I59"/>
      <c r="J59"/>
      <c r="K59"/>
      <c r="L59"/>
      <c r="M59"/>
    </row>
    <row r="60" spans="1:13" ht="21" customHeight="1">
      <c r="A60" s="61" t="s">
        <v>166</v>
      </c>
      <c r="B60" s="62" t="s">
        <v>167</v>
      </c>
      <c r="C60" s="61" t="s">
        <v>220</v>
      </c>
      <c r="D60" s="61" t="s">
        <v>213</v>
      </c>
      <c r="E60" s="59" t="s">
        <v>214</v>
      </c>
      <c r="F60" s="69">
        <v>42522</v>
      </c>
      <c r="I60"/>
      <c r="J60"/>
      <c r="K60"/>
      <c r="L60"/>
      <c r="M60"/>
    </row>
    <row r="61" spans="1:13" ht="24" customHeight="1">
      <c r="A61" s="61" t="s">
        <v>127</v>
      </c>
      <c r="B61" s="63" t="s">
        <v>198</v>
      </c>
      <c r="C61" s="59" t="s">
        <v>218</v>
      </c>
      <c r="D61" s="68" t="s">
        <v>235</v>
      </c>
      <c r="E61" s="59" t="s">
        <v>214</v>
      </c>
      <c r="F61" s="69">
        <v>42522</v>
      </c>
      <c r="I61"/>
      <c r="J61"/>
      <c r="K61"/>
      <c r="L61"/>
      <c r="M61"/>
    </row>
    <row r="62" spans="1:13" ht="21" customHeight="1">
      <c r="A62" s="59" t="s">
        <v>106</v>
      </c>
      <c r="B62" s="60" t="s">
        <v>217</v>
      </c>
      <c r="C62" s="59" t="s">
        <v>218</v>
      </c>
      <c r="D62" s="59" t="s">
        <v>213</v>
      </c>
      <c r="E62" s="59" t="s">
        <v>214</v>
      </c>
      <c r="F62" s="69">
        <v>42552</v>
      </c>
      <c r="I62"/>
      <c r="J62"/>
      <c r="K62"/>
      <c r="L62"/>
      <c r="M62"/>
    </row>
    <row r="63" spans="1:13" ht="24" customHeight="1">
      <c r="A63" s="61" t="s">
        <v>133</v>
      </c>
      <c r="B63" s="65" t="s">
        <v>202</v>
      </c>
      <c r="C63" s="66" t="s">
        <v>241</v>
      </c>
      <c r="D63" s="66" t="s">
        <v>239</v>
      </c>
      <c r="E63" s="59" t="s">
        <v>219</v>
      </c>
      <c r="F63" s="69">
        <v>42552</v>
      </c>
      <c r="I63"/>
      <c r="J63"/>
      <c r="K63"/>
      <c r="L63"/>
      <c r="M63"/>
    </row>
    <row r="64" spans="1:13" ht="24" customHeight="1">
      <c r="A64" s="61" t="s">
        <v>137</v>
      </c>
      <c r="B64" s="65" t="s">
        <v>205</v>
      </c>
      <c r="C64" s="66" t="s">
        <v>222</v>
      </c>
      <c r="D64" s="68" t="s">
        <v>235</v>
      </c>
      <c r="E64" s="59" t="s">
        <v>219</v>
      </c>
      <c r="F64" s="69">
        <v>42552</v>
      </c>
      <c r="I64"/>
      <c r="J64"/>
      <c r="K64"/>
      <c r="L64"/>
      <c r="M64"/>
    </row>
    <row r="65" spans="1:13" ht="24" customHeight="1">
      <c r="A65" s="74" t="s">
        <v>259</v>
      </c>
      <c r="B65" s="76" t="s">
        <v>334</v>
      </c>
      <c r="C65" s="74"/>
      <c r="D65" s="76" t="s">
        <v>225</v>
      </c>
      <c r="E65" s="74"/>
      <c r="F65" s="83">
        <v>42644</v>
      </c>
    </row>
    <row r="66" spans="1:13" ht="24" customHeight="1">
      <c r="A66" s="74" t="s">
        <v>260</v>
      </c>
      <c r="B66" s="76" t="s">
        <v>331</v>
      </c>
      <c r="C66" s="74"/>
      <c r="D66" s="76" t="s">
        <v>225</v>
      </c>
      <c r="E66" s="74"/>
      <c r="F66" s="83">
        <v>42675</v>
      </c>
    </row>
    <row r="67" spans="1:13" ht="21" customHeight="1">
      <c r="A67" s="61" t="s">
        <v>166</v>
      </c>
      <c r="B67" s="62" t="s">
        <v>167</v>
      </c>
      <c r="C67" s="61" t="s">
        <v>220</v>
      </c>
      <c r="D67" s="61" t="s">
        <v>213</v>
      </c>
      <c r="E67" s="59" t="s">
        <v>214</v>
      </c>
      <c r="F67" s="71">
        <v>42736</v>
      </c>
      <c r="I67"/>
      <c r="J67"/>
      <c r="K67"/>
      <c r="L67"/>
      <c r="M67"/>
    </row>
    <row r="68" spans="1:13" ht="24" customHeight="1">
      <c r="A68" s="74" t="s">
        <v>261</v>
      </c>
      <c r="B68" s="76" t="s">
        <v>330</v>
      </c>
      <c r="C68" s="74"/>
      <c r="D68" s="76" t="s">
        <v>229</v>
      </c>
      <c r="E68" s="74"/>
      <c r="F68" s="83">
        <v>42705</v>
      </c>
    </row>
    <row r="69" spans="1:13" ht="38.25" customHeight="1">
      <c r="A69" s="61" t="s">
        <v>117</v>
      </c>
      <c r="B69" s="67" t="s">
        <v>181</v>
      </c>
      <c r="C69" s="66" t="s">
        <v>226</v>
      </c>
      <c r="D69" s="64" t="s">
        <v>229</v>
      </c>
      <c r="E69" s="61" t="s">
        <v>219</v>
      </c>
      <c r="F69" s="71">
        <v>42736</v>
      </c>
      <c r="H69"/>
      <c r="I69"/>
      <c r="J69"/>
      <c r="K69"/>
      <c r="L69"/>
      <c r="M69"/>
    </row>
    <row r="70" spans="1:13" ht="27" customHeight="1">
      <c r="A70" s="59" t="s">
        <v>106</v>
      </c>
      <c r="B70" s="60" t="s">
        <v>217</v>
      </c>
      <c r="C70" s="59" t="s">
        <v>218</v>
      </c>
      <c r="D70" s="59" t="s">
        <v>213</v>
      </c>
      <c r="E70" s="59" t="s">
        <v>214</v>
      </c>
      <c r="F70" s="71">
        <v>42767</v>
      </c>
      <c r="H70"/>
      <c r="I70"/>
      <c r="J70"/>
      <c r="K70"/>
      <c r="L70"/>
      <c r="M70"/>
    </row>
    <row r="71" spans="1:13" ht="27" customHeight="1">
      <c r="A71" s="61" t="s">
        <v>119</v>
      </c>
      <c r="B71" s="65" t="s">
        <v>183</v>
      </c>
      <c r="C71" s="59" t="s">
        <v>218</v>
      </c>
      <c r="D71" s="61" t="s">
        <v>230</v>
      </c>
      <c r="E71" s="61" t="s">
        <v>219</v>
      </c>
      <c r="F71" s="71">
        <v>42767</v>
      </c>
      <c r="H71"/>
      <c r="I71"/>
      <c r="J71"/>
      <c r="K71"/>
      <c r="L71"/>
      <c r="M71"/>
    </row>
    <row r="72" spans="1:13" ht="27" customHeight="1">
      <c r="A72" s="74" t="s">
        <v>262</v>
      </c>
      <c r="B72" s="76" t="s">
        <v>328</v>
      </c>
      <c r="C72" s="74"/>
      <c r="D72" s="76" t="s">
        <v>225</v>
      </c>
      <c r="E72" s="74"/>
      <c r="F72" s="83">
        <v>42736</v>
      </c>
      <c r="I72"/>
      <c r="J72"/>
      <c r="K72"/>
      <c r="L72"/>
      <c r="M72"/>
    </row>
    <row r="73" spans="1:13" ht="27" customHeight="1">
      <c r="A73" s="61" t="s">
        <v>184</v>
      </c>
      <c r="B73" s="65" t="s">
        <v>185</v>
      </c>
      <c r="C73" s="59" t="s">
        <v>218</v>
      </c>
      <c r="D73" s="59" t="s">
        <v>231</v>
      </c>
      <c r="E73" s="59" t="s">
        <v>219</v>
      </c>
      <c r="F73" s="71">
        <v>42767</v>
      </c>
      <c r="H73"/>
      <c r="I73"/>
      <c r="J73"/>
      <c r="K73"/>
      <c r="L73"/>
      <c r="M73"/>
    </row>
    <row r="74" spans="1:13" ht="27" customHeight="1">
      <c r="A74" s="61" t="s">
        <v>186</v>
      </c>
      <c r="B74" s="65" t="s">
        <v>187</v>
      </c>
      <c r="C74" s="64" t="s">
        <v>232</v>
      </c>
      <c r="D74" s="59" t="s">
        <v>231</v>
      </c>
      <c r="E74" s="59" t="s">
        <v>219</v>
      </c>
      <c r="F74" s="71">
        <v>42767</v>
      </c>
      <c r="H74"/>
      <c r="I74"/>
      <c r="J74"/>
      <c r="K74"/>
      <c r="L74"/>
      <c r="M74"/>
    </row>
    <row r="75" spans="1:13" ht="27" customHeight="1">
      <c r="A75" s="61" t="s">
        <v>121</v>
      </c>
      <c r="B75" s="65" t="s">
        <v>188</v>
      </c>
      <c r="C75" s="64" t="s">
        <v>227</v>
      </c>
      <c r="D75" s="64" t="s">
        <v>225</v>
      </c>
      <c r="E75" s="61" t="s">
        <v>219</v>
      </c>
      <c r="F75" s="71">
        <v>42767</v>
      </c>
      <c r="H75"/>
      <c r="I75"/>
      <c r="J75"/>
      <c r="K75"/>
      <c r="L75"/>
      <c r="M75"/>
    </row>
    <row r="76" spans="1:13" ht="27" customHeight="1">
      <c r="A76" s="61" t="s">
        <v>123</v>
      </c>
      <c r="B76" s="63" t="s">
        <v>189</v>
      </c>
      <c r="C76" s="59" t="s">
        <v>218</v>
      </c>
      <c r="D76" s="61" t="s">
        <v>233</v>
      </c>
      <c r="E76" s="61" t="s">
        <v>219</v>
      </c>
      <c r="F76" s="71">
        <v>42767</v>
      </c>
      <c r="H76"/>
      <c r="I76"/>
      <c r="J76"/>
      <c r="K76"/>
      <c r="L76"/>
      <c r="M76"/>
    </row>
    <row r="77" spans="1:13" ht="27" customHeight="1">
      <c r="A77" s="61" t="s">
        <v>125</v>
      </c>
      <c r="B77" s="63" t="s">
        <v>194</v>
      </c>
      <c r="C77" s="59" t="s">
        <v>218</v>
      </c>
      <c r="D77" s="68" t="s">
        <v>235</v>
      </c>
      <c r="E77" s="59" t="s">
        <v>214</v>
      </c>
      <c r="F77" s="71">
        <v>42767</v>
      </c>
      <c r="H77"/>
      <c r="I77"/>
      <c r="J77"/>
      <c r="K77"/>
      <c r="L77"/>
      <c r="M77"/>
    </row>
    <row r="78" spans="1:13" ht="27" customHeight="1">
      <c r="A78" s="61" t="s">
        <v>133</v>
      </c>
      <c r="B78" s="65" t="s">
        <v>202</v>
      </c>
      <c r="C78" s="66" t="s">
        <v>241</v>
      </c>
      <c r="D78" s="66" t="s">
        <v>239</v>
      </c>
      <c r="E78" s="59" t="s">
        <v>219</v>
      </c>
      <c r="F78" s="69">
        <v>42767</v>
      </c>
      <c r="H78"/>
      <c r="I78"/>
      <c r="J78"/>
      <c r="K78"/>
      <c r="L78"/>
      <c r="M78"/>
    </row>
    <row r="79" spans="1:13" ht="27" customHeight="1">
      <c r="A79" s="61" t="s">
        <v>135</v>
      </c>
      <c r="B79" s="65" t="s">
        <v>204</v>
      </c>
      <c r="C79" s="66" t="s">
        <v>242</v>
      </c>
      <c r="D79" s="66" t="s">
        <v>239</v>
      </c>
      <c r="E79" s="59" t="s">
        <v>214</v>
      </c>
      <c r="F79" s="69">
        <v>42767</v>
      </c>
      <c r="H79"/>
      <c r="I79"/>
      <c r="J79"/>
      <c r="K79"/>
      <c r="L79"/>
      <c r="M79"/>
    </row>
    <row r="80" spans="1:13" ht="27" customHeight="1">
      <c r="A80" s="61" t="s">
        <v>138</v>
      </c>
      <c r="B80" s="63" t="s">
        <v>206</v>
      </c>
      <c r="C80" s="66" t="s">
        <v>242</v>
      </c>
      <c r="D80" s="68" t="s">
        <v>243</v>
      </c>
      <c r="E80" s="59" t="s">
        <v>214</v>
      </c>
      <c r="F80" s="69">
        <v>42767</v>
      </c>
      <c r="H80"/>
      <c r="I80"/>
      <c r="J80"/>
      <c r="K80"/>
      <c r="L80"/>
      <c r="M80"/>
    </row>
    <row r="81" spans="1:13" ht="27" customHeight="1">
      <c r="A81" s="61" t="s">
        <v>140</v>
      </c>
      <c r="B81" s="63" t="s">
        <v>208</v>
      </c>
      <c r="C81" s="68" t="s">
        <v>244</v>
      </c>
      <c r="D81" s="68" t="s">
        <v>245</v>
      </c>
      <c r="E81" s="59" t="s">
        <v>219</v>
      </c>
      <c r="F81" s="71">
        <v>42767</v>
      </c>
      <c r="H81"/>
      <c r="I81"/>
      <c r="J81"/>
      <c r="K81"/>
      <c r="L81"/>
      <c r="M81"/>
    </row>
    <row r="82" spans="1:13" ht="27" customHeight="1">
      <c r="A82" s="61" t="s">
        <v>126</v>
      </c>
      <c r="B82" s="63" t="s">
        <v>195</v>
      </c>
      <c r="C82" s="59" t="s">
        <v>218</v>
      </c>
      <c r="D82" s="68" t="s">
        <v>235</v>
      </c>
      <c r="E82" s="59" t="s">
        <v>214</v>
      </c>
      <c r="F82" s="69">
        <v>42795</v>
      </c>
      <c r="H82"/>
      <c r="I82"/>
      <c r="J82"/>
      <c r="K82"/>
      <c r="L82"/>
      <c r="M82"/>
    </row>
    <row r="83" spans="1:13" ht="27" customHeight="1">
      <c r="A83" s="61" t="s">
        <v>127</v>
      </c>
      <c r="B83" s="63" t="s">
        <v>198</v>
      </c>
      <c r="C83" s="59" t="s">
        <v>218</v>
      </c>
      <c r="D83" s="68" t="s">
        <v>235</v>
      </c>
      <c r="E83" s="59" t="s">
        <v>214</v>
      </c>
      <c r="F83" s="69">
        <v>42795</v>
      </c>
      <c r="H83"/>
      <c r="I83"/>
      <c r="J83"/>
      <c r="K83"/>
      <c r="L83"/>
      <c r="M83"/>
    </row>
    <row r="84" spans="1:13" ht="20.25" customHeight="1">
      <c r="A84" s="74" t="s">
        <v>263</v>
      </c>
      <c r="B84" s="76" t="s">
        <v>335</v>
      </c>
      <c r="C84" s="74"/>
      <c r="D84" s="76" t="s">
        <v>231</v>
      </c>
      <c r="E84" s="74"/>
      <c r="F84" s="83">
        <v>42795</v>
      </c>
      <c r="I84"/>
      <c r="J84"/>
      <c r="K84"/>
      <c r="L84"/>
      <c r="M84"/>
    </row>
    <row r="85" spans="1:13" ht="20.25" customHeight="1">
      <c r="A85" s="61" t="s">
        <v>105</v>
      </c>
      <c r="B85" s="62" t="s">
        <v>165</v>
      </c>
      <c r="C85" s="61" t="s">
        <v>218</v>
      </c>
      <c r="D85" s="61" t="s">
        <v>213</v>
      </c>
      <c r="E85" s="61" t="s">
        <v>219</v>
      </c>
      <c r="F85" s="70">
        <v>42795</v>
      </c>
      <c r="H85"/>
      <c r="I85"/>
      <c r="J85"/>
      <c r="K85"/>
      <c r="L85"/>
      <c r="M85"/>
    </row>
    <row r="86" spans="1:13" ht="20.25" customHeight="1">
      <c r="A86" s="74" t="s">
        <v>264</v>
      </c>
      <c r="B86" s="76" t="s">
        <v>336</v>
      </c>
      <c r="C86" s="74"/>
      <c r="D86" s="76" t="s">
        <v>231</v>
      </c>
      <c r="E86" s="74"/>
      <c r="F86" s="83">
        <v>42795</v>
      </c>
      <c r="I86"/>
      <c r="J86"/>
      <c r="K86"/>
      <c r="L86"/>
      <c r="M86"/>
    </row>
    <row r="87" spans="1:13" ht="38.25" customHeight="1">
      <c r="A87" s="61" t="s">
        <v>141</v>
      </c>
      <c r="B87" s="63" t="s">
        <v>209</v>
      </c>
      <c r="C87" s="66" t="s">
        <v>242</v>
      </c>
      <c r="D87" s="68" t="s">
        <v>243</v>
      </c>
      <c r="E87" s="59" t="s">
        <v>214</v>
      </c>
      <c r="F87" s="69">
        <v>42795</v>
      </c>
      <c r="H87"/>
      <c r="I87"/>
      <c r="J87"/>
      <c r="K87"/>
      <c r="L87"/>
      <c r="M87"/>
    </row>
  </sheetData>
  <sortState ref="A3:F68">
    <sortCondition ref="F3:F68"/>
  </sortState>
  <pageMargins left="0.51181102362204722" right="0.11811023622047245" top="0.35433070866141736" bottom="0.15748031496062992"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10</vt:i4>
      </vt:variant>
      <vt:variant>
        <vt:lpstr>Namngivna områden</vt:lpstr>
      </vt:variant>
      <vt:variant>
        <vt:i4>8</vt:i4>
      </vt:variant>
    </vt:vector>
  </HeadingPairs>
  <TitlesOfParts>
    <vt:vector size="18" baseType="lpstr">
      <vt:lpstr>Project objectives and results</vt:lpstr>
      <vt:lpstr>Project stakeholders</vt:lpstr>
      <vt:lpstr>Work Structure 1</vt:lpstr>
      <vt:lpstr>Project time budget</vt:lpstr>
      <vt:lpstr>Work structure 2</vt:lpstr>
      <vt:lpstr>Work plan in time scale</vt:lpstr>
      <vt:lpstr>Critical task line</vt:lpstr>
      <vt:lpstr>Schedule Cantt</vt:lpstr>
      <vt:lpstr>Milestones and deliverables</vt:lpstr>
      <vt:lpstr>Risk assessment</vt:lpstr>
      <vt:lpstr>'Milestones and deliverables'!Utskriftsområde</vt:lpstr>
      <vt:lpstr>'Project objectives and results'!Utskriftsområde</vt:lpstr>
      <vt:lpstr>'Project stakeholders'!Utskriftsområde</vt:lpstr>
      <vt:lpstr>'Project time budget'!Utskriftsområde</vt:lpstr>
      <vt:lpstr>'Risk assessment'!Utskriftsområde</vt:lpstr>
      <vt:lpstr>'Schedule Cantt'!Utskriftsområde</vt:lpstr>
      <vt:lpstr>'Work plan in time scale'!Utskriftsområde</vt:lpstr>
      <vt:lpstr>'Work Structure 1'!Utskriftsområde</vt:lpstr>
    </vt:vector>
  </TitlesOfParts>
  <Company>AI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marco.calderoni</dc:creator>
  <cp:lastModifiedBy>mariliis</cp:lastModifiedBy>
  <cp:lastPrinted>2014-04-29T14:31:21Z</cp:lastPrinted>
  <dcterms:created xsi:type="dcterms:W3CDTF">2006-10-24T15:24:08Z</dcterms:created>
  <dcterms:modified xsi:type="dcterms:W3CDTF">2014-04-29T14:33:52Z</dcterms:modified>
</cp:coreProperties>
</file>